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년\2021년 계획\교육훈련계획\책자 발간\"/>
    </mc:Choice>
  </mc:AlternateContent>
  <bookViews>
    <workbookView xWindow="480" yWindow="105" windowWidth="14910" windowHeight="7860" tabRatio="759" activeTab="1"/>
  </bookViews>
  <sheets>
    <sheet name="기간별" sheetId="12" r:id="rId1"/>
    <sheet name="일정표" sheetId="11" r:id="rId2"/>
  </sheets>
  <definedNames>
    <definedName name="_xlnm._FilterDatabase" localSheetId="1" hidden="1">일정표!$A$3:$AZ$82</definedName>
    <definedName name="_xlnm.Print_Area" localSheetId="1">일정표!$A$1:$AZ$82</definedName>
    <definedName name="_xlnm.Print_Titles" localSheetId="0">기간별!$2:$2</definedName>
    <definedName name="_xlnm.Print_Titles" localSheetId="1">일정표!$2:$3</definedName>
  </definedNames>
  <calcPr calcId="162913"/>
</workbook>
</file>

<file path=xl/calcChain.xml><?xml version="1.0" encoding="utf-8"?>
<calcChain xmlns="http://schemas.openxmlformats.org/spreadsheetml/2006/main">
  <c r="F153" i="12" l="1"/>
  <c r="D153" i="12"/>
  <c r="F138" i="12"/>
  <c r="F137" i="12" s="1"/>
  <c r="D138" i="12"/>
  <c r="D137" i="12" s="1"/>
  <c r="F122" i="12"/>
  <c r="D122" i="12"/>
  <c r="F95" i="12"/>
  <c r="F76" i="12" s="1"/>
  <c r="D95" i="12"/>
  <c r="F77" i="12"/>
  <c r="D77" i="12"/>
  <c r="D76" i="12"/>
  <c r="F50" i="12"/>
  <c r="D50" i="12"/>
  <c r="F28" i="12"/>
  <c r="F4" i="12" s="1"/>
  <c r="F3" i="12" s="1"/>
  <c r="D28" i="12"/>
  <c r="F5" i="12"/>
  <c r="D5" i="12"/>
  <c r="D4" i="12" s="1"/>
  <c r="D3" i="12" s="1"/>
  <c r="H5" i="11" l="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G5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G72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G61" i="11"/>
  <c r="AZ46" i="11"/>
  <c r="AY46" i="11"/>
  <c r="AX46" i="11"/>
  <c r="AW46" i="11"/>
  <c r="AV46" i="11"/>
  <c r="AU46" i="11"/>
  <c r="AT46" i="11"/>
  <c r="AS46" i="11"/>
  <c r="AR46" i="11"/>
  <c r="AQ46" i="11"/>
  <c r="AP46" i="11"/>
  <c r="AN46" i="11"/>
  <c r="AO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AZ78" i="11" l="1"/>
  <c r="AY78" i="11"/>
  <c r="AX78" i="11"/>
  <c r="AX71" i="11" s="1"/>
  <c r="AW78" i="11"/>
  <c r="AW71" i="11" s="1"/>
  <c r="AV78" i="11"/>
  <c r="AV71" i="11" s="1"/>
  <c r="AU78" i="11"/>
  <c r="AU71" i="11" s="1"/>
  <c r="AT78" i="11"/>
  <c r="AS78" i="11"/>
  <c r="AS71" i="11" s="1"/>
  <c r="AR78" i="11"/>
  <c r="AR71" i="11" s="1"/>
  <c r="AQ78" i="11"/>
  <c r="AQ71" i="11" s="1"/>
  <c r="AP78" i="11"/>
  <c r="AP71" i="11" s="1"/>
  <c r="AO78" i="11"/>
  <c r="AO71" i="11" s="1"/>
  <c r="AN78" i="11"/>
  <c r="AM78" i="11"/>
  <c r="AM71" i="11" s="1"/>
  <c r="AL78" i="11"/>
  <c r="AL71" i="11" s="1"/>
  <c r="AK78" i="11"/>
  <c r="AK71" i="11" s="1"/>
  <c r="AJ78" i="11"/>
  <c r="AJ71" i="11" s="1"/>
  <c r="AI78" i="11"/>
  <c r="AI71" i="11" s="1"/>
  <c r="AH78" i="11"/>
  <c r="AG78" i="11"/>
  <c r="AF78" i="11"/>
  <c r="AF71" i="11" s="1"/>
  <c r="AE78" i="11"/>
  <c r="AE71" i="11" s="1"/>
  <c r="AD78" i="11"/>
  <c r="AD71" i="11" s="1"/>
  <c r="AC78" i="11"/>
  <c r="AC71" i="11" s="1"/>
  <c r="AB78" i="11"/>
  <c r="AA78" i="11"/>
  <c r="AA71" i="11" s="1"/>
  <c r="Z78" i="11"/>
  <c r="Z71" i="11" s="1"/>
  <c r="Y78" i="11"/>
  <c r="Y71" i="11" s="1"/>
  <c r="X78" i="11"/>
  <c r="X71" i="11" s="1"/>
  <c r="W78" i="11"/>
  <c r="W71" i="11" s="1"/>
  <c r="V78" i="11"/>
  <c r="V71" i="11" s="1"/>
  <c r="U78" i="11"/>
  <c r="U71" i="11" s="1"/>
  <c r="T78" i="11"/>
  <c r="T71" i="11" s="1"/>
  <c r="S78" i="11"/>
  <c r="S71" i="11" s="1"/>
  <c r="R78" i="11"/>
  <c r="R71" i="11" s="1"/>
  <c r="Q78" i="11"/>
  <c r="Q71" i="11" s="1"/>
  <c r="P78" i="11"/>
  <c r="O78" i="11"/>
  <c r="O71" i="11" s="1"/>
  <c r="N78" i="11"/>
  <c r="N71" i="11" s="1"/>
  <c r="M78" i="11"/>
  <c r="M71" i="11" s="1"/>
  <c r="L78" i="11"/>
  <c r="L71" i="11" s="1"/>
  <c r="K78" i="11"/>
  <c r="K71" i="11" s="1"/>
  <c r="J78" i="11"/>
  <c r="I78" i="11"/>
  <c r="I71" i="11" s="1"/>
  <c r="H78" i="11"/>
  <c r="H71" i="11" s="1"/>
  <c r="G78" i="11"/>
  <c r="G71" i="11" s="1"/>
  <c r="F78" i="11"/>
  <c r="D78" i="11"/>
  <c r="F72" i="11"/>
  <c r="D72" i="11"/>
  <c r="AZ71" i="11"/>
  <c r="AY71" i="11"/>
  <c r="AT71" i="11"/>
  <c r="AN71" i="11"/>
  <c r="AH71" i="11"/>
  <c r="AG71" i="11"/>
  <c r="AB71" i="11"/>
  <c r="P71" i="11"/>
  <c r="J71" i="11"/>
  <c r="F61" i="11"/>
  <c r="D61" i="11"/>
  <c r="F46" i="11"/>
  <c r="D46" i="11"/>
  <c r="AZ37" i="11"/>
  <c r="AY37" i="11"/>
  <c r="AX37" i="11"/>
  <c r="AX36" i="11" s="1"/>
  <c r="AW37" i="11"/>
  <c r="AW36" i="11" s="1"/>
  <c r="AV37" i="11"/>
  <c r="AV36" i="11" s="1"/>
  <c r="AU37" i="11"/>
  <c r="AU36" i="11" s="1"/>
  <c r="AT37" i="11"/>
  <c r="AS37" i="11"/>
  <c r="AR37" i="11"/>
  <c r="AQ37" i="11"/>
  <c r="AP37" i="11"/>
  <c r="AP36" i="11" s="1"/>
  <c r="AO37" i="11"/>
  <c r="AN37" i="11"/>
  <c r="AM37" i="11"/>
  <c r="AL37" i="11"/>
  <c r="AL36" i="11" s="1"/>
  <c r="AK37" i="11"/>
  <c r="AK36" i="11" s="1"/>
  <c r="AJ37" i="11"/>
  <c r="AJ36" i="11" s="1"/>
  <c r="AI37" i="11"/>
  <c r="AI36" i="11" s="1"/>
  <c r="AH37" i="11"/>
  <c r="AG37" i="11"/>
  <c r="AF37" i="11"/>
  <c r="AE37" i="11"/>
  <c r="AD37" i="11"/>
  <c r="AD36" i="11" s="1"/>
  <c r="AC37" i="11"/>
  <c r="AC36" i="11" s="1"/>
  <c r="AB37" i="11"/>
  <c r="AA37" i="11"/>
  <c r="Z37" i="11"/>
  <c r="Y37" i="11"/>
  <c r="Y36" i="11" s="1"/>
  <c r="X37" i="11"/>
  <c r="X36" i="11" s="1"/>
  <c r="W37" i="11"/>
  <c r="W36" i="11" s="1"/>
  <c r="V37" i="11"/>
  <c r="U37" i="11"/>
  <c r="T37" i="11"/>
  <c r="S37" i="11"/>
  <c r="R37" i="11"/>
  <c r="R36" i="11" s="1"/>
  <c r="Q37" i="11"/>
  <c r="Q36" i="11" s="1"/>
  <c r="P37" i="11"/>
  <c r="O37" i="11"/>
  <c r="N37" i="11"/>
  <c r="N36" i="11" s="1"/>
  <c r="M37" i="11"/>
  <c r="M36" i="11" s="1"/>
  <c r="L37" i="11"/>
  <c r="L36" i="11" s="1"/>
  <c r="K37" i="11"/>
  <c r="K36" i="11" s="1"/>
  <c r="J37" i="11"/>
  <c r="I37" i="11"/>
  <c r="H37" i="11"/>
  <c r="G37" i="11"/>
  <c r="F37" i="11"/>
  <c r="D37" i="11"/>
  <c r="AO36" i="11"/>
  <c r="Z36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D28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D13" i="11"/>
  <c r="AZ7" i="11"/>
  <c r="AY7" i="11"/>
  <c r="AX7" i="11"/>
  <c r="AW7" i="11"/>
  <c r="AV7" i="11"/>
  <c r="AU7" i="11"/>
  <c r="AU6" i="11" s="1"/>
  <c r="AT7" i="11"/>
  <c r="AS7" i="11"/>
  <c r="AR7" i="11"/>
  <c r="AQ7" i="11"/>
  <c r="AP7" i="11"/>
  <c r="AO7" i="11"/>
  <c r="AN7" i="11"/>
  <c r="AM7" i="11"/>
  <c r="AL7" i="11"/>
  <c r="AL6" i="11" s="1"/>
  <c r="AK7" i="11"/>
  <c r="AJ7" i="11"/>
  <c r="AI7" i="11"/>
  <c r="AH7" i="11"/>
  <c r="AG7" i="11"/>
  <c r="AF7" i="11"/>
  <c r="AE7" i="11"/>
  <c r="AD7" i="11"/>
  <c r="AC7" i="11"/>
  <c r="AC6" i="11" s="1"/>
  <c r="AB7" i="11"/>
  <c r="AA7" i="11"/>
  <c r="Z7" i="11"/>
  <c r="Y7" i="11"/>
  <c r="X7" i="11"/>
  <c r="W7" i="11"/>
  <c r="V7" i="11"/>
  <c r="U7" i="11"/>
  <c r="T7" i="11"/>
  <c r="T6" i="11" s="1"/>
  <c r="S7" i="11"/>
  <c r="R7" i="11"/>
  <c r="Q7" i="11"/>
  <c r="P7" i="11"/>
  <c r="O7" i="11"/>
  <c r="N7" i="11"/>
  <c r="M7" i="11"/>
  <c r="L7" i="11"/>
  <c r="K7" i="11"/>
  <c r="K6" i="11" s="1"/>
  <c r="J7" i="11"/>
  <c r="I7" i="11"/>
  <c r="H7" i="11"/>
  <c r="G7" i="11"/>
  <c r="F7" i="11"/>
  <c r="D7" i="11"/>
  <c r="AI6" i="11"/>
  <c r="F71" i="11" l="1"/>
  <c r="D36" i="11"/>
  <c r="Q6" i="11"/>
  <c r="D71" i="11"/>
  <c r="P6" i="11"/>
  <c r="V6" i="11"/>
  <c r="AB6" i="11"/>
  <c r="AH6" i="11"/>
  <c r="AN6" i="11"/>
  <c r="AT6" i="11"/>
  <c r="AZ6" i="11"/>
  <c r="AO6" i="11"/>
  <c r="H6" i="11"/>
  <c r="N6" i="11"/>
  <c r="Z6" i="11"/>
  <c r="AF6" i="11"/>
  <c r="AR6" i="11"/>
  <c r="AX6" i="11"/>
  <c r="D6" i="11"/>
  <c r="W6" i="11"/>
  <c r="F36" i="11"/>
  <c r="J6" i="11"/>
  <c r="G36" i="11"/>
  <c r="S36" i="11"/>
  <c r="AE36" i="11"/>
  <c r="AQ36" i="11"/>
  <c r="I6" i="11"/>
  <c r="O6" i="11"/>
  <c r="U6" i="11"/>
  <c r="AA6" i="11"/>
  <c r="AG6" i="11"/>
  <c r="AM6" i="11"/>
  <c r="AS6" i="11"/>
  <c r="AY6" i="11"/>
  <c r="J36" i="11"/>
  <c r="P36" i="11"/>
  <c r="V36" i="11"/>
  <c r="AB36" i="11"/>
  <c r="AH36" i="11"/>
  <c r="AN36" i="11"/>
  <c r="AT36" i="11"/>
  <c r="AZ36" i="11"/>
  <c r="H36" i="11"/>
  <c r="T36" i="11"/>
  <c r="AF36" i="11"/>
  <c r="AR36" i="11"/>
  <c r="F6" i="11"/>
  <c r="F5" i="11" s="1"/>
  <c r="L6" i="11"/>
  <c r="R6" i="11"/>
  <c r="X6" i="11"/>
  <c r="AD6" i="11"/>
  <c r="AJ6" i="11"/>
  <c r="AP6" i="11"/>
  <c r="AV6" i="11"/>
  <c r="I36" i="11"/>
  <c r="O36" i="11"/>
  <c r="U36" i="11"/>
  <c r="AA36" i="11"/>
  <c r="AG36" i="11"/>
  <c r="AM36" i="11"/>
  <c r="AS36" i="11"/>
  <c r="AY36" i="11"/>
  <c r="G6" i="11"/>
  <c r="M6" i="11"/>
  <c r="S6" i="11"/>
  <c r="Y6" i="11"/>
  <c r="AE6" i="11"/>
  <c r="AK6" i="11"/>
  <c r="AQ6" i="11"/>
  <c r="AW6" i="11"/>
  <c r="D5" i="11" l="1"/>
</calcChain>
</file>

<file path=xl/sharedStrings.xml><?xml version="1.0" encoding="utf-8"?>
<sst xmlns="http://schemas.openxmlformats.org/spreadsheetml/2006/main" count="683" uniqueCount="308">
  <si>
    <t>기수</t>
  </si>
  <si>
    <t>3일</t>
  </si>
  <si>
    <t>과 정 명(★신규)</t>
  </si>
  <si>
    <t>연인원</t>
    <phoneticPr fontId="1" type="noConversion"/>
  </si>
  <si>
    <t>6월</t>
    <phoneticPr fontId="1" type="noConversion"/>
  </si>
  <si>
    <t>7월</t>
    <phoneticPr fontId="1" type="noConversion"/>
  </si>
  <si>
    <t>3월</t>
    <phoneticPr fontId="1" type="noConversion"/>
  </si>
  <si>
    <t>11월</t>
    <phoneticPr fontId="1" type="noConversion"/>
  </si>
  <si>
    <t>15
19</t>
    <phoneticPr fontId="1" type="noConversion"/>
  </si>
  <si>
    <t>20
24</t>
    <phoneticPr fontId="1" type="noConversion"/>
  </si>
  <si>
    <t>교육
기간</t>
    <phoneticPr fontId="1" type="noConversion"/>
  </si>
  <si>
    <t>신임 인재 양성 과정</t>
  </si>
  <si>
    <t>계약실무 과정</t>
  </si>
  <si>
    <t>중견리더 과정</t>
  </si>
  <si>
    <t>사회적 경제 과정</t>
  </si>
  <si>
    <t>재난관리 실무 과정</t>
  </si>
  <si>
    <t>3일</t>
    <phoneticPr fontId="1" type="noConversion"/>
  </si>
  <si>
    <t>17
21</t>
    <phoneticPr fontId="1" type="noConversion"/>
  </si>
  <si>
    <t>9
13</t>
    <phoneticPr fontId="1" type="noConversion"/>
  </si>
  <si>
    <t>16
20</t>
    <phoneticPr fontId="1" type="noConversion"/>
  </si>
  <si>
    <t>6
10</t>
    <phoneticPr fontId="1" type="noConversion"/>
  </si>
  <si>
    <t>10
14</t>
    <phoneticPr fontId="1" type="noConversion"/>
  </si>
  <si>
    <t>24
28</t>
    <phoneticPr fontId="1" type="noConversion"/>
  </si>
  <si>
    <t>12
16</t>
    <phoneticPr fontId="1" type="noConversion"/>
  </si>
  <si>
    <t>19
23</t>
    <phoneticPr fontId="1" type="noConversion"/>
  </si>
  <si>
    <t>2
6</t>
    <phoneticPr fontId="1" type="noConversion"/>
  </si>
  <si>
    <t>23
27</t>
    <phoneticPr fontId="1" type="noConversion"/>
  </si>
  <si>
    <t>교육기간</t>
    <phoneticPr fontId="1" type="noConversion"/>
  </si>
  <si>
    <t>기당인원</t>
    <phoneticPr fontId="1" type="noConversion"/>
  </si>
  <si>
    <t>교육대상</t>
    <phoneticPr fontId="1" type="noConversion"/>
  </si>
  <si>
    <t>교육일정</t>
    <phoneticPr fontId="1" type="noConversion"/>
  </si>
  <si>
    <t>비고</t>
    <phoneticPr fontId="1" type="noConversion"/>
  </si>
  <si>
    <t>신규임용(예정)공무원</t>
  </si>
  <si>
    <t>6급 공무원</t>
  </si>
  <si>
    <t>전 공무원, 공공기관 직원</t>
  </si>
  <si>
    <t>전 공무원, 공공기관 직원</t>
    <phoneticPr fontId="1" type="noConversion"/>
  </si>
  <si>
    <t>교육업무담당자</t>
  </si>
  <si>
    <t>공로연수자</t>
  </si>
  <si>
    <t>중앙부처, 타시도공무원, 도내공무원 및 공공기관직원</t>
  </si>
  <si>
    <t>총 합</t>
  </si>
  <si>
    <t xml:space="preserve">  </t>
  </si>
  <si>
    <t>6급 승진자 역량 향상 과정</t>
    <phoneticPr fontId="1" type="noConversion"/>
  </si>
  <si>
    <t>5급 이하 공무원, 공공기관 직원</t>
    <phoneticPr fontId="1" type="noConversion"/>
  </si>
  <si>
    <t>고위공직자 청렴교육과정</t>
    <phoneticPr fontId="1" type="noConversion"/>
  </si>
  <si>
    <t>저출생․고령사회 이해과정</t>
    <phoneticPr fontId="1" type="noConversion"/>
  </si>
  <si>
    <t>찾아가는 규제개혁 과정</t>
    <phoneticPr fontId="1" type="noConversion"/>
  </si>
  <si>
    <t>찾아가는 민관협치 과정</t>
    <phoneticPr fontId="1" type="noConversion"/>
  </si>
  <si>
    <t>도 4급 이상 공무원</t>
  </si>
  <si>
    <t>찾아가는 청렴 경남 과정</t>
    <phoneticPr fontId="1" type="noConversion"/>
  </si>
  <si>
    <t>감정노동자</t>
  </si>
  <si>
    <t>중간관리자 역량 향상 과정</t>
    <phoneticPr fontId="1" type="noConversion"/>
  </si>
  <si>
    <t xml:space="preserve">교육담당자 역량 향상 과정 </t>
    <phoneticPr fontId="1" type="noConversion"/>
  </si>
  <si>
    <t>보조금 실무 과정</t>
  </si>
  <si>
    <t>성별영향평가 과정</t>
  </si>
  <si>
    <t>예산회계실무 과정</t>
  </si>
  <si>
    <t>5급 이하공무원, 재난 관리책임기관실무자</t>
  </si>
  <si>
    <t>저수지․댐 안전 관리 과정</t>
    <phoneticPr fontId="1" type="noConversion"/>
  </si>
  <si>
    <t>도내 및 타시도 공무원, 공공기관직원</t>
    <phoneticPr fontId="1" type="noConversion"/>
  </si>
  <si>
    <t xml:space="preserve">토목실무 과정 </t>
  </si>
  <si>
    <t>특별사법 경찰 실무 과정</t>
    <phoneticPr fontId="1" type="noConversion"/>
  </si>
  <si>
    <t>DSLR촬영 및 포토샵 활용 과정</t>
    <phoneticPr fontId="1" type="noConversion"/>
  </si>
  <si>
    <t>미래설계 과정</t>
  </si>
  <si>
    <t>지리산 천왕봉 힐링 과정</t>
    <phoneticPr fontId="1" type="noConversion"/>
  </si>
  <si>
    <t>2월</t>
    <phoneticPr fontId="1" type="noConversion"/>
  </si>
  <si>
    <t>4월</t>
    <phoneticPr fontId="1" type="noConversion"/>
  </si>
  <si>
    <t>5월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</si>
  <si>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</si>
  <si>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</si>
  <si>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</si>
  <si>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12월</t>
    <phoneticPr fontId="1" type="noConversion"/>
  </si>
  <si>
    <t>3
7</t>
    <phoneticPr fontId="1" type="noConversion"/>
  </si>
  <si>
    <t>30
3</t>
    <phoneticPr fontId="1" type="noConversion"/>
  </si>
  <si>
    <t>13
17</t>
    <phoneticPr fontId="1" type="noConversion"/>
  </si>
  <si>
    <t>27
1</t>
    <phoneticPr fontId="1" type="noConversion"/>
  </si>
  <si>
    <t>4
8</t>
    <phoneticPr fontId="1" type="noConversion"/>
  </si>
  <si>
    <t>11
15</t>
    <phoneticPr fontId="1" type="noConversion"/>
  </si>
  <si>
    <t>18
22</t>
    <phoneticPr fontId="1" type="noConversion"/>
  </si>
  <si>
    <t>25
29</t>
    <phoneticPr fontId="1" type="noConversion"/>
  </si>
  <si>
    <t>1
5</t>
    <phoneticPr fontId="1" type="noConversion"/>
  </si>
  <si>
    <t>8
12</t>
    <phoneticPr fontId="1" type="noConversion"/>
  </si>
  <si>
    <t>22
26</t>
    <phoneticPr fontId="1" type="noConversion"/>
  </si>
  <si>
    <t>29
3</t>
    <phoneticPr fontId="1" type="noConversion"/>
  </si>
  <si>
    <t>31
4</t>
    <phoneticPr fontId="1" type="noConversion"/>
  </si>
  <si>
    <t>7
11</t>
    <phoneticPr fontId="1" type="noConversion"/>
  </si>
  <si>
    <t>14
18</t>
    <phoneticPr fontId="1" type="noConversion"/>
  </si>
  <si>
    <t>21
25</t>
    <phoneticPr fontId="1" type="noConversion"/>
  </si>
  <si>
    <t>28
2</t>
    <phoneticPr fontId="1" type="noConversion"/>
  </si>
  <si>
    <t>5
9</t>
    <phoneticPr fontId="1" type="noConversion"/>
  </si>
  <si>
    <t>26
30</t>
    <phoneticPr fontId="1" type="noConversion"/>
  </si>
  <si>
    <t>2021년 교육훈련계획 일정표</t>
    <phoneticPr fontId="1" type="noConversion"/>
  </si>
  <si>
    <t>기본역량</t>
    <phoneticPr fontId="1" type="noConversion"/>
  </si>
  <si>
    <t>1. 기본ㆍ장기(5)</t>
    <phoneticPr fontId="1" type="noConversion"/>
  </si>
  <si>
    <t>3주</t>
    <phoneticPr fontId="1" type="noConversion"/>
  </si>
  <si>
    <t>80~
250</t>
    <phoneticPr fontId="1" type="noConversion"/>
  </si>
  <si>
    <t>7~8급 승진자</t>
  </si>
  <si>
    <t>4일</t>
    <phoneticPr fontId="1" type="noConversion"/>
  </si>
  <si>
    <t>도 6급 승진자</t>
    <phoneticPr fontId="1" type="noConversion"/>
  </si>
  <si>
    <t>임기제공무원 역량 향상 과정(★)</t>
    <phoneticPr fontId="1" type="noConversion"/>
  </si>
  <si>
    <t>도, 시⋅군 임기제공무원</t>
    <phoneticPr fontId="1" type="noConversion"/>
  </si>
  <si>
    <t>43주</t>
    <phoneticPr fontId="1" type="noConversion"/>
  </si>
  <si>
    <t>2. 핵심가치(13)</t>
    <phoneticPr fontId="1" type="noConversion"/>
  </si>
  <si>
    <t>경남 바로 알기 과정</t>
    <phoneticPr fontId="1" type="noConversion"/>
  </si>
  <si>
    <t>경남형 뉴딜 이해 과정(★)</t>
    <phoneticPr fontId="1" type="noConversion"/>
  </si>
  <si>
    <t>5급 이상 공무원 및 담당 공무원, 공공기관 직원</t>
  </si>
  <si>
    <t>1일</t>
    <phoneticPr fontId="1" type="noConversion"/>
  </si>
  <si>
    <t>동남권 메가시티 이해 과정(★)</t>
    <phoneticPr fontId="1" type="noConversion"/>
  </si>
  <si>
    <t>경남ㆍ부산ㆍ울산 6급 이하 공무원</t>
    <phoneticPr fontId="1" type="noConversion"/>
  </si>
  <si>
    <t>사회혁신‧주민자치 역량 강화(★)</t>
    <phoneticPr fontId="1" type="noConversion"/>
  </si>
  <si>
    <t xml:space="preserve">도, 시⋅군 5~6급 공무원
(읍면동장, 주민자치담당 등) </t>
    <phoneticPr fontId="1" type="noConversion"/>
  </si>
  <si>
    <t>정부혁신 지방분권 과정</t>
    <phoneticPr fontId="1" type="noConversion"/>
  </si>
  <si>
    <t>청년특별도 경남과정</t>
    <phoneticPr fontId="1" type="noConversion"/>
  </si>
  <si>
    <t>청년업무담당자 등</t>
    <phoneticPr fontId="1" type="noConversion"/>
  </si>
  <si>
    <t>2h</t>
    <phoneticPr fontId="1" type="noConversion"/>
  </si>
  <si>
    <t>3h</t>
    <phoneticPr fontId="1" type="noConversion"/>
  </si>
  <si>
    <t>찾아가는 성인지 과정</t>
    <phoneticPr fontId="1" type="noConversion"/>
  </si>
  <si>
    <t>찾아가는 적극행정 과정</t>
    <phoneticPr fontId="1" type="noConversion"/>
  </si>
  <si>
    <t>3. 리더십(7)</t>
    <phoneticPr fontId="1" type="noConversion"/>
  </si>
  <si>
    <t>간부공무원 리더십 과정</t>
    <phoneticPr fontId="1" type="noConversion"/>
  </si>
  <si>
    <t>실국본부원장</t>
    <phoneticPr fontId="1" type="noConversion"/>
  </si>
  <si>
    <t>관리자 코칭 멘토링 과정(★)</t>
    <phoneticPr fontId="1" type="noConversion"/>
  </si>
  <si>
    <t>4급 이상</t>
    <phoneticPr fontId="1" type="noConversion"/>
  </si>
  <si>
    <t>2일</t>
    <phoneticPr fontId="1" type="noConversion"/>
  </si>
  <si>
    <t>과장급 필수 역량 향상 과정(★)</t>
    <phoneticPr fontId="1" type="noConversion"/>
  </si>
  <si>
    <t>도 : 4~5급, 시군 : 5~6급</t>
    <phoneticPr fontId="1" type="noConversion"/>
  </si>
  <si>
    <t>시ㆍ군 팀장 리더십 과정(★)</t>
    <phoneticPr fontId="1" type="noConversion"/>
  </si>
  <si>
    <t>시군 팀장</t>
    <phoneticPr fontId="1" type="noConversion"/>
  </si>
  <si>
    <t>5급 관리자 역량 향상 과정</t>
    <phoneticPr fontId="1" type="noConversion"/>
  </si>
  <si>
    <t>5급 공무원</t>
  </si>
  <si>
    <t>시ㆍ군 팀장 역량 향상 과정</t>
    <phoneticPr fontId="1" type="noConversion"/>
  </si>
  <si>
    <t>창원시 6급 공무원</t>
    <phoneticPr fontId="1" type="noConversion"/>
  </si>
  <si>
    <t>직무역량(31)</t>
    <phoneticPr fontId="1" type="noConversion"/>
  </si>
  <si>
    <t>4. 직무 공통8)</t>
    <phoneticPr fontId="1" type="noConversion"/>
  </si>
  <si>
    <t>FT양성 과정</t>
    <phoneticPr fontId="1" type="noConversion"/>
  </si>
  <si>
    <t>감정노동자 마음 치유 과정</t>
    <phoneticPr fontId="1" type="noConversion"/>
  </si>
  <si>
    <t>기획능력 향상 과정</t>
    <phoneticPr fontId="1" type="noConversion"/>
  </si>
  <si>
    <t>면접관 양성 과정</t>
    <phoneticPr fontId="1" type="noConversion"/>
  </si>
  <si>
    <t>5급 이상 공무원, 도내교수, 관련분야 전문가</t>
    <phoneticPr fontId="1" type="noConversion"/>
  </si>
  <si>
    <t>명품 스피치 과정</t>
    <phoneticPr fontId="1" type="noConversion"/>
  </si>
  <si>
    <t>문제해결 디자인씽킹 과정</t>
    <phoneticPr fontId="1" type="noConversion"/>
  </si>
  <si>
    <t>성과를 위한 회의기법(★)</t>
    <phoneticPr fontId="1" type="noConversion"/>
  </si>
  <si>
    <t>(교류)가야 문화 이해 과정</t>
    <phoneticPr fontId="1" type="noConversion"/>
  </si>
  <si>
    <t>경남ㆍ경북 5급 이하 공무원</t>
    <phoneticPr fontId="1" type="noConversion"/>
  </si>
  <si>
    <t>5. 직무 전문(14)</t>
    <phoneticPr fontId="1" type="noConversion"/>
  </si>
  <si>
    <t>기후위기 적응ㆍ대응 과정(★)</t>
    <phoneticPr fontId="1" type="noConversion"/>
  </si>
  <si>
    <t>드론 활용 과정</t>
    <phoneticPr fontId="1" type="noConversion"/>
  </si>
  <si>
    <t>재난안전 관리자 과정</t>
    <phoneticPr fontId="1" type="noConversion"/>
  </si>
  <si>
    <t>부서장, 재난관리 책임기관 임원</t>
    <phoneticPr fontId="1" type="noConversion"/>
  </si>
  <si>
    <t>지방소득세 실무 과정</t>
    <phoneticPr fontId="1" type="noConversion"/>
  </si>
  <si>
    <t>5급 이하 공무원, 공공기관 직원</t>
  </si>
  <si>
    <t xml:space="preserve">지속가능발전 목표 이행 과정 </t>
    <phoneticPr fontId="1" type="noConversion"/>
  </si>
  <si>
    <t>6. 정보화(9)</t>
    <phoneticPr fontId="1" type="noConversion"/>
  </si>
  <si>
    <t>1인 크리에이터 과정</t>
    <phoneticPr fontId="1" type="noConversion"/>
  </si>
  <si>
    <t>3D 프린팅 과정</t>
    <phoneticPr fontId="1" type="noConversion"/>
  </si>
  <si>
    <t>4차 산업혁명과 미래행정(★)</t>
    <phoneticPr fontId="1" type="noConversion"/>
  </si>
  <si>
    <t>개인정보 보호 과정</t>
    <phoneticPr fontId="1" type="noConversion"/>
  </si>
  <si>
    <t>멋진 보고서 꾸미기 과정</t>
    <phoneticPr fontId="1" type="noConversion"/>
  </si>
  <si>
    <t>블록체인 이해 과정</t>
    <phoneticPr fontId="1" type="noConversion"/>
  </si>
  <si>
    <t>빅데이터 제대로 활용하기 과정</t>
    <phoneticPr fontId="1" type="noConversion"/>
  </si>
  <si>
    <t>업무능력 2배 향상되는 오피스 
활용 테크닉 과정</t>
    <phoneticPr fontId="1" type="noConversion"/>
  </si>
  <si>
    <t>창의역량(10)</t>
    <phoneticPr fontId="1" type="noConversion"/>
  </si>
  <si>
    <t>7. 인문·소양(5)</t>
    <phoneticPr fontId="1" type="noConversion"/>
  </si>
  <si>
    <t>2주</t>
    <phoneticPr fontId="1" type="noConversion"/>
  </si>
  <si>
    <t>상담기법(★)</t>
    <phoneticPr fontId="1" type="noConversion"/>
  </si>
  <si>
    <t>스트레스 치유과정(★)</t>
    <phoneticPr fontId="1" type="noConversion"/>
  </si>
  <si>
    <t>방역, 예방 업무 종사자</t>
    <phoneticPr fontId="1" type="noConversion"/>
  </si>
  <si>
    <t>테마가 있는 약초 탐방 과정</t>
    <phoneticPr fontId="1" type="noConversion"/>
  </si>
  <si>
    <t>8. 도민참여(5)</t>
    <phoneticPr fontId="1" type="noConversion"/>
  </si>
  <si>
    <t>보조금 단체 회계실무 과정(★)</t>
    <phoneticPr fontId="1" type="noConversion"/>
  </si>
  <si>
    <t>보조금지원단체 회계담당자 및 임직원</t>
    <phoneticPr fontId="1" type="noConversion"/>
  </si>
  <si>
    <t>안전교육 전문인력 교육 과정(★)</t>
    <phoneticPr fontId="1" type="noConversion"/>
  </si>
  <si>
    <t>퇴직공무원, 안전교육강사 등</t>
    <phoneticPr fontId="1" type="noConversion"/>
  </si>
  <si>
    <t>지속가능발전 목표 이해 과정(★)</t>
    <phoneticPr fontId="1" type="noConversion"/>
  </si>
  <si>
    <t>도민, 위원회</t>
    <phoneticPr fontId="1" type="noConversion"/>
  </si>
  <si>
    <t>도민</t>
    <phoneticPr fontId="1" type="noConversion"/>
  </si>
  <si>
    <t>6개월</t>
    <phoneticPr fontId="1" type="noConversion"/>
  </si>
  <si>
    <t>10주</t>
    <phoneticPr fontId="1" type="noConversion"/>
  </si>
  <si>
    <t>교육
기수</t>
    <phoneticPr fontId="1" type="noConversion"/>
  </si>
  <si>
    <t>기당 인원</t>
    <phoneticPr fontId="1" type="noConversion"/>
  </si>
  <si>
    <t>29
2</t>
    <phoneticPr fontId="1" type="noConversion"/>
  </si>
  <si>
    <t>설날</t>
    <phoneticPr fontId="1" type="noConversion"/>
  </si>
  <si>
    <t>3.1절</t>
    <phoneticPr fontId="1" type="noConversion"/>
  </si>
  <si>
    <t>어린이</t>
    <phoneticPr fontId="1" type="noConversion"/>
  </si>
  <si>
    <t>부처님</t>
    <phoneticPr fontId="1" type="noConversion"/>
  </si>
  <si>
    <t>추석</t>
    <phoneticPr fontId="1" type="noConversion"/>
  </si>
  <si>
    <t>상시</t>
    <phoneticPr fontId="1" type="noConversion"/>
  </si>
  <si>
    <t>11.29.~12.17.</t>
    <phoneticPr fontId="1" type="noConversion"/>
  </si>
  <si>
    <t>10.26.~10.29.</t>
    <phoneticPr fontId="1" type="noConversion"/>
  </si>
  <si>
    <t>10.20.~10.22.</t>
    <phoneticPr fontId="1" type="noConversion"/>
  </si>
  <si>
    <t>10.13.~10.15.</t>
    <phoneticPr fontId="1" type="noConversion"/>
  </si>
  <si>
    <t>별도계획</t>
    <phoneticPr fontId="1" type="noConversion"/>
  </si>
  <si>
    <t>10.28.~10.29.</t>
    <phoneticPr fontId="1" type="noConversion"/>
  </si>
  <si>
    <t>거제시</t>
    <phoneticPr fontId="1" type="noConversion"/>
  </si>
  <si>
    <t>김해시</t>
    <phoneticPr fontId="1" type="noConversion"/>
  </si>
  <si>
    <t>10.14.~10.15</t>
    <phoneticPr fontId="1" type="noConversion"/>
  </si>
  <si>
    <t>창원시</t>
    <phoneticPr fontId="1" type="noConversion"/>
  </si>
  <si>
    <t>11.24.~11.26.</t>
    <phoneticPr fontId="1" type="noConversion"/>
  </si>
  <si>
    <t>월화수</t>
    <phoneticPr fontId="1" type="noConversion"/>
  </si>
  <si>
    <t>11.10.~11.12.</t>
    <phoneticPr fontId="1" type="noConversion"/>
  </si>
  <si>
    <t>11.16.~11.19.</t>
    <phoneticPr fontId="1" type="noConversion"/>
  </si>
  <si>
    <t>월</t>
    <phoneticPr fontId="1" type="noConversion"/>
  </si>
  <si>
    <t>11.17.~11.19.</t>
    <phoneticPr fontId="1" type="noConversion"/>
  </si>
  <si>
    <t>5.20.</t>
    <phoneticPr fontId="1" type="noConversion"/>
  </si>
  <si>
    <t>목</t>
    <phoneticPr fontId="1" type="noConversion"/>
  </si>
  <si>
    <t>수</t>
    <phoneticPr fontId="1" type="noConversion"/>
  </si>
  <si>
    <t>8.23.~11.19.</t>
    <phoneticPr fontId="1" type="noConversion"/>
  </si>
  <si>
    <t>1일 2h</t>
    <phoneticPr fontId="1" type="noConversion"/>
  </si>
  <si>
    <t>7~8급 승진 공무원</t>
    <phoneticPr fontId="1" type="noConversion"/>
  </si>
  <si>
    <t>도 6급 승진 공무원</t>
    <phoneticPr fontId="1" type="noConversion"/>
  </si>
  <si>
    <t>4.12.~4.14</t>
    <phoneticPr fontId="1" type="noConversion"/>
  </si>
  <si>
    <t>7.7.~7.9.</t>
    <phoneticPr fontId="1" type="noConversion"/>
  </si>
  <si>
    <t>경북</t>
    <phoneticPr fontId="1" type="noConversion"/>
  </si>
  <si>
    <t>경남</t>
    <phoneticPr fontId="1" type="noConversion"/>
  </si>
  <si>
    <t>5.21.</t>
    <phoneticPr fontId="1" type="noConversion"/>
  </si>
  <si>
    <t>정부혁신‧지방분권 과정</t>
    <phoneticPr fontId="1" type="noConversion"/>
  </si>
  <si>
    <t>4급 이상 간부공무원</t>
    <phoneticPr fontId="1" type="noConversion"/>
  </si>
  <si>
    <t>2,15.~ 7.23.</t>
    <phoneticPr fontId="1" type="noConversion"/>
  </si>
  <si>
    <t>차 문화 공감 교실(★)</t>
    <phoneticPr fontId="1" type="noConversion"/>
  </si>
  <si>
    <t>매주 1회 2h</t>
    <phoneticPr fontId="1" type="noConversion"/>
  </si>
  <si>
    <t>2~4h</t>
    <phoneticPr fontId="1" type="noConversion"/>
  </si>
  <si>
    <t>10.27.~10.29.</t>
    <phoneticPr fontId="1" type="noConversion"/>
  </si>
  <si>
    <t>5.12.</t>
    <phoneticPr fontId="1" type="noConversion"/>
  </si>
  <si>
    <t>약초 문화 공감 교실(★)</t>
    <phoneticPr fontId="1" type="noConversion"/>
  </si>
  <si>
    <t>2. 핵심가치(14)</t>
    <phoneticPr fontId="1" type="noConversion"/>
  </si>
  <si>
    <t>기본역량(26)</t>
    <phoneticPr fontId="1" type="noConversion"/>
  </si>
  <si>
    <t>4. 직무 공통(8)</t>
    <phoneticPr fontId="1" type="noConversion"/>
  </si>
  <si>
    <t>7ㆍ8급 승진자 역량 향상 과정</t>
    <phoneticPr fontId="1" type="noConversion"/>
  </si>
  <si>
    <t>2021년 교육훈련계획</t>
    <phoneticPr fontId="1" type="noConversion"/>
  </si>
  <si>
    <t>3.8.~3.26.</t>
  </si>
  <si>
    <t>4.5.~4.23.</t>
  </si>
  <si>
    <t>5.24.~6.11.</t>
  </si>
  <si>
    <t>6.14.~7.2</t>
  </si>
  <si>
    <t>7.5.~7.23.</t>
  </si>
  <si>
    <t>9.27.~10.15.</t>
  </si>
  <si>
    <t>10.18.~11.5.</t>
  </si>
  <si>
    <t>11.8.~11.26.</t>
  </si>
  <si>
    <t>3.9.~3.12.</t>
  </si>
  <si>
    <t>4.6.~4.9</t>
  </si>
  <si>
    <t>6.15.~6.18.</t>
  </si>
  <si>
    <t>8.31.~9.3</t>
  </si>
  <si>
    <t>3.23.~3.26.</t>
  </si>
  <si>
    <t>4.27.~4.30</t>
  </si>
  <si>
    <t>6.22.~6.25.</t>
  </si>
  <si>
    <t>8.24.~8.27.</t>
  </si>
  <si>
    <t>10.5.~10.8.</t>
  </si>
  <si>
    <t>5.12.~5.14.</t>
  </si>
  <si>
    <t>2.18.~12.10.</t>
  </si>
  <si>
    <t>3.3.~3.5.</t>
  </si>
  <si>
    <t>8.25.~8.27.</t>
  </si>
  <si>
    <t>5.26.~5.28.</t>
  </si>
  <si>
    <t>6.23.~6.25.</t>
  </si>
  <si>
    <t>9.29.~10.1</t>
  </si>
  <si>
    <t>3.17.~3.19.</t>
  </si>
  <si>
    <t>6.9.~6.11.</t>
  </si>
  <si>
    <t>9.8.~9.10.</t>
  </si>
  <si>
    <t>9.1.~9.3.</t>
  </si>
  <si>
    <t>4.14.~4.16.</t>
  </si>
  <si>
    <t>7.21.~7.23.</t>
  </si>
  <si>
    <t>7.14.~7.16</t>
  </si>
  <si>
    <t>4.30.</t>
  </si>
  <si>
    <t>5.13.~5.14.</t>
  </si>
  <si>
    <t>6.17.~6.18.</t>
  </si>
  <si>
    <t>9.2.~9.3</t>
  </si>
  <si>
    <t>2.23.~2.26.</t>
  </si>
  <si>
    <t>3.23.~3.26</t>
    <phoneticPr fontId="1" type="noConversion"/>
  </si>
  <si>
    <t>4.27.~4.30.</t>
  </si>
  <si>
    <t>7.20.~7.23.</t>
  </si>
  <si>
    <t>7.7.~7.9.</t>
  </si>
  <si>
    <t>11.3.~11.5.</t>
  </si>
  <si>
    <t>3.11.~3.12.</t>
  </si>
  <si>
    <t>5.20.~5.21.</t>
  </si>
  <si>
    <t>7.1.~7.2.</t>
  </si>
  <si>
    <t>7.15.~7.16.</t>
  </si>
  <si>
    <t>9.9.~9.10</t>
  </si>
  <si>
    <t>9.14.~9.15</t>
  </si>
  <si>
    <t>4.7.~4.9</t>
  </si>
  <si>
    <t>9.28.~9.30</t>
  </si>
  <si>
    <t>11.5.</t>
  </si>
  <si>
    <t>4.28.~4.30.</t>
  </si>
  <si>
    <t>4.14.~4.16</t>
  </si>
  <si>
    <t>12.1.~12.3.</t>
  </si>
  <si>
    <t>9.9.~9.10.</t>
  </si>
  <si>
    <t>2.4.~2.5.</t>
  </si>
  <si>
    <t>3.31.~4.2.</t>
  </si>
  <si>
    <t>6.30.~7.2.</t>
  </si>
  <si>
    <t>9.13.~9.15.</t>
  </si>
  <si>
    <t>6.3.~6.4.</t>
  </si>
  <si>
    <t>12.8.~12.10.</t>
  </si>
  <si>
    <t>5.21.</t>
  </si>
  <si>
    <t>12.3.</t>
  </si>
  <si>
    <t>4.7.~4.9.</t>
  </si>
  <si>
    <t>5.25.~5.28.</t>
  </si>
  <si>
    <t>2.24.~2.26.</t>
  </si>
  <si>
    <t>4.20.~4.23.</t>
  </si>
  <si>
    <t>7.6.~7.9.</t>
  </si>
  <si>
    <t>3.24.~3.26.</t>
  </si>
  <si>
    <t>6.16.~6.18.</t>
  </si>
  <si>
    <t>7.14.~7.16.</t>
  </si>
  <si>
    <t>6.2.~6.4.</t>
  </si>
  <si>
    <t>4.21.~4.23.</t>
  </si>
  <si>
    <t>10.6.~10.8.</t>
  </si>
  <si>
    <t>3.22.~4.2.</t>
  </si>
  <si>
    <t>6.7.~6.18.</t>
  </si>
  <si>
    <t>11.8.~11.19.</t>
  </si>
  <si>
    <t>2.18.~2.19.</t>
  </si>
  <si>
    <t>6.4.~6.5.</t>
    <phoneticPr fontId="1" type="noConversion"/>
  </si>
  <si>
    <t>3.17.</t>
  </si>
  <si>
    <t>6.30.</t>
  </si>
  <si>
    <t>7.21.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</si>
</sst>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24"/>
      <color theme="1"/>
      <name val="HY견고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b/>
      <sz val="10"/>
      <name val="맑은 고딕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inor"/>
    </font>
    <font>
      <b/>
      <sz val="9"/>
      <color theme="6" tint="-0.499984740745262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9"/>
      <color rgb="FF082108"/>
      <name val="맑은 고딕"/>
      <family val="3"/>
      <charset val="129"/>
      <scheme val="minor"/>
    </font>
    <font>
      <b/>
      <sz val="9"/>
      <color rgb="FF082108"/>
      <name val="한컴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FF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9"/>
      <color rgb="FF082108"/>
      <name val="HCI Poppy"/>
      <family val="2"/>
    </font>
    <font>
      <sz val="9"/>
      <color rgb="FFFF0000"/>
      <name val="맑은 고딕"/>
      <family val="3"/>
      <charset val="129"/>
      <scheme val="major"/>
    </font>
    <font>
      <b/>
      <sz val="9"/>
      <color theme="1"/>
      <name val="한컴바탕"/>
      <family val="1"/>
      <charset val="129"/>
    </font>
    <font>
      <sz val="9"/>
      <color theme="1"/>
      <name val="한컴바탕"/>
      <family val="1"/>
      <charset val="129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8FFD8"/>
        <bgColor indexed="64"/>
      </patternFill>
    </fill>
    <fill>
      <patternFill patternType="solid">
        <fgColor rgb="FFFFEED8"/>
        <bgColor indexed="64"/>
      </patternFill>
    </fill>
    <fill>
      <patternFill patternType="solid">
        <fgColor rgb="FFDFDE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41" fontId="21" fillId="7" borderId="2" xfId="1" applyFont="1" applyFill="1" applyBorder="1">
      <alignment vertical="center"/>
    </xf>
    <xf numFmtId="41" fontId="22" fillId="9" borderId="2" xfId="1" applyFont="1" applyFill="1" applyBorder="1">
      <alignment vertical="center"/>
    </xf>
    <xf numFmtId="41" fontId="23" fillId="4" borderId="2" xfId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41" fontId="20" fillId="8" borderId="2" xfId="1" applyFont="1" applyFill="1" applyBorder="1">
      <alignment vertical="center"/>
    </xf>
    <xf numFmtId="41" fontId="22" fillId="10" borderId="2" xfId="1" applyFont="1" applyFill="1" applyBorder="1">
      <alignment vertical="center"/>
    </xf>
    <xf numFmtId="41" fontId="22" fillId="8" borderId="2" xfId="1" applyFont="1" applyFill="1" applyBorder="1">
      <alignment vertical="center"/>
    </xf>
    <xf numFmtId="41" fontId="23" fillId="4" borderId="9" xfId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41" fontId="20" fillId="8" borderId="14" xfId="1" applyFont="1" applyFill="1" applyBorder="1">
      <alignment vertical="center"/>
    </xf>
    <xf numFmtId="0" fontId="19" fillId="8" borderId="9" xfId="0" applyFont="1" applyFill="1" applyBorder="1" applyAlignment="1">
      <alignment horizontal="center" vertical="center"/>
    </xf>
    <xf numFmtId="41" fontId="20" fillId="8" borderId="9" xfId="1" applyFont="1" applyFill="1" applyBorder="1">
      <alignment vertical="center"/>
    </xf>
    <xf numFmtId="41" fontId="22" fillId="8" borderId="9" xfId="1" applyFont="1" applyFill="1" applyBorder="1">
      <alignment vertical="center"/>
    </xf>
    <xf numFmtId="0" fontId="24" fillId="11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1" fontId="25" fillId="12" borderId="14" xfId="1" applyFont="1" applyFill="1" applyBorder="1">
      <alignment vertical="center"/>
    </xf>
    <xf numFmtId="0" fontId="24" fillId="11" borderId="9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 applyProtection="1">
      <alignment horizontal="center" vertical="center" wrapText="1" shrinkToFit="1"/>
    </xf>
    <xf numFmtId="0" fontId="14" fillId="2" borderId="16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27" fillId="14" borderId="9" xfId="0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7" fillId="15" borderId="9" xfId="0" applyFont="1" applyFill="1" applyBorder="1" applyAlignment="1">
      <alignment horizontal="justify" vertical="center" wrapText="1"/>
    </xf>
    <xf numFmtId="0" fontId="27" fillId="15" borderId="2" xfId="0" applyFont="1" applyFill="1" applyBorder="1" applyAlignment="1">
      <alignment horizontal="justify" vertical="center" wrapText="1"/>
    </xf>
    <xf numFmtId="0" fontId="28" fillId="15" borderId="2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0" fontId="29" fillId="15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justify" vertical="center" wrapText="1"/>
    </xf>
    <xf numFmtId="0" fontId="10" fillId="8" borderId="2" xfId="0" applyFont="1" applyFill="1" applyBorder="1" applyAlignment="1">
      <alignment horizontal="justify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justify" vertical="center" wrapText="1"/>
    </xf>
    <xf numFmtId="0" fontId="30" fillId="14" borderId="2" xfId="0" applyFont="1" applyFill="1" applyBorder="1" applyAlignment="1">
      <alignment horizontal="justify" vertical="center" wrapText="1"/>
    </xf>
    <xf numFmtId="0" fontId="20" fillId="0" borderId="9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justify" vertical="center" wrapText="1"/>
    </xf>
    <xf numFmtId="0" fontId="22" fillId="15" borderId="9" xfId="0" applyFont="1" applyFill="1" applyBorder="1" applyAlignment="1">
      <alignment horizontal="justify" vertical="center" wrapText="1"/>
    </xf>
    <xf numFmtId="0" fontId="20" fillId="15" borderId="2" xfId="0" applyFont="1" applyFill="1" applyBorder="1" applyAlignment="1">
      <alignment horizontal="justify" vertical="center" wrapText="1"/>
    </xf>
    <xf numFmtId="0" fontId="22" fillId="15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41" fontId="20" fillId="0" borderId="9" xfId="1" applyFont="1" applyFill="1" applyBorder="1">
      <alignment vertical="center"/>
    </xf>
    <xf numFmtId="41" fontId="20" fillId="0" borderId="2" xfId="1" applyFont="1" applyFill="1" applyBorder="1">
      <alignment vertical="center"/>
    </xf>
    <xf numFmtId="41" fontId="21" fillId="0" borderId="2" xfId="1" applyFont="1" applyFill="1" applyBorder="1">
      <alignment vertical="center"/>
    </xf>
    <xf numFmtId="41" fontId="21" fillId="0" borderId="14" xfId="1" applyFont="1" applyFill="1" applyBorder="1">
      <alignment vertical="center"/>
    </xf>
    <xf numFmtId="41" fontId="21" fillId="0" borderId="9" xfId="1" applyFont="1" applyFill="1" applyBorder="1">
      <alignment vertical="center"/>
    </xf>
    <xf numFmtId="41" fontId="20" fillId="0" borderId="14" xfId="1" applyFont="1" applyFill="1" applyBorder="1">
      <alignment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41" fontId="22" fillId="0" borderId="9" xfId="1" applyFont="1" applyFill="1" applyBorder="1">
      <alignment vertical="center"/>
    </xf>
    <xf numFmtId="41" fontId="22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41" fontId="22" fillId="0" borderId="14" xfId="1" applyFont="1" applyFill="1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Fill="1" applyBorder="1">
      <alignment vertical="center"/>
    </xf>
    <xf numFmtId="41" fontId="25" fillId="0" borderId="14" xfId="1" applyFont="1" applyFill="1" applyBorder="1">
      <alignment vertical="center"/>
    </xf>
    <xf numFmtId="41" fontId="25" fillId="0" borderId="2" xfId="1" applyFont="1" applyFill="1" applyBorder="1">
      <alignment vertical="center"/>
    </xf>
    <xf numFmtId="41" fontId="25" fillId="0" borderId="9" xfId="1" applyFont="1" applyFill="1" applyBorder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7" fillId="16" borderId="9" xfId="0" applyFont="1" applyFill="1" applyBorder="1" applyAlignment="1">
      <alignment horizontal="center" vertical="center" wrapText="1"/>
    </xf>
    <xf numFmtId="41" fontId="21" fillId="8" borderId="2" xfId="1" applyFont="1" applyFill="1" applyBorder="1">
      <alignment vertical="center"/>
    </xf>
    <xf numFmtId="41" fontId="23" fillId="8" borderId="2" xfId="1" applyFont="1" applyFill="1" applyBorder="1" applyAlignment="1">
      <alignment horizontal="center" vertical="center" wrapText="1"/>
    </xf>
    <xf numFmtId="0" fontId="0" fillId="8" borderId="2" xfId="0" applyFill="1" applyBorder="1">
      <alignment vertical="center"/>
    </xf>
    <xf numFmtId="0" fontId="24" fillId="8" borderId="2" xfId="0" applyFont="1" applyFill="1" applyBorder="1" applyAlignment="1">
      <alignment horizontal="center" vertical="center"/>
    </xf>
    <xf numFmtId="41" fontId="25" fillId="8" borderId="9" xfId="1" applyFont="1" applyFill="1" applyBorder="1">
      <alignment vertical="center"/>
    </xf>
    <xf numFmtId="0" fontId="24" fillId="8" borderId="9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justify" vertical="center" wrapText="1"/>
    </xf>
    <xf numFmtId="0" fontId="17" fillId="8" borderId="2" xfId="0" applyFont="1" applyFill="1" applyBorder="1" applyAlignment="1">
      <alignment horizontal="justify" vertical="center" wrapText="1"/>
    </xf>
    <xf numFmtId="41" fontId="22" fillId="17" borderId="2" xfId="1" applyFont="1" applyFill="1" applyBorder="1">
      <alignment vertical="center"/>
    </xf>
    <xf numFmtId="41" fontId="22" fillId="17" borderId="2" xfId="1" applyFont="1" applyFill="1" applyBorder="1" applyAlignment="1">
      <alignment vertical="center" wrapText="1"/>
    </xf>
    <xf numFmtId="41" fontId="20" fillId="18" borderId="2" xfId="1" applyFont="1" applyFill="1" applyBorder="1">
      <alignment vertical="center"/>
    </xf>
    <xf numFmtId="41" fontId="25" fillId="12" borderId="2" xfId="1" applyFont="1" applyFill="1" applyBorder="1">
      <alignment vertical="center"/>
    </xf>
    <xf numFmtId="41" fontId="27" fillId="13" borderId="3" xfId="2" applyFont="1" applyFill="1" applyBorder="1" applyAlignment="1">
      <alignment horizontal="center" vertical="center" wrapText="1"/>
    </xf>
    <xf numFmtId="41" fontId="27" fillId="14" borderId="3" xfId="2" applyFont="1" applyFill="1" applyBorder="1" applyAlignment="1">
      <alignment horizontal="center" vertical="center" wrapText="1"/>
    </xf>
    <xf numFmtId="41" fontId="27" fillId="15" borderId="3" xfId="2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7" fillId="8" borderId="3" xfId="0" applyNumberFormat="1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23" fillId="4" borderId="14" xfId="1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41" fontId="21" fillId="7" borderId="14" xfId="1" applyFont="1" applyFill="1" applyBorder="1">
      <alignment vertical="center"/>
    </xf>
    <xf numFmtId="41" fontId="22" fillId="17" borderId="14" xfId="1" applyFont="1" applyFill="1" applyBorder="1">
      <alignment vertical="center"/>
    </xf>
    <xf numFmtId="41" fontId="22" fillId="9" borderId="9" xfId="1" applyFont="1" applyFill="1" applyBorder="1">
      <alignment vertical="center"/>
    </xf>
    <xf numFmtId="41" fontId="22" fillId="9" borderId="14" xfId="1" applyFont="1" applyFill="1" applyBorder="1">
      <alignment vertical="center"/>
    </xf>
    <xf numFmtId="41" fontId="20" fillId="18" borderId="14" xfId="1" applyFont="1" applyFill="1" applyBorder="1">
      <alignment vertical="center"/>
    </xf>
    <xf numFmtId="41" fontId="20" fillId="0" borderId="10" xfId="1" applyFont="1" applyFill="1" applyBorder="1">
      <alignment vertical="center"/>
    </xf>
    <xf numFmtId="41" fontId="20" fillId="8" borderId="6" xfId="1" applyFont="1" applyFill="1" applyBorder="1">
      <alignment vertical="center"/>
    </xf>
    <xf numFmtId="41" fontId="20" fillId="0" borderId="6" xfId="1" applyFont="1" applyFill="1" applyBorder="1">
      <alignment vertical="center"/>
    </xf>
    <xf numFmtId="41" fontId="20" fillId="0" borderId="23" xfId="1" applyFont="1" applyFill="1" applyBorder="1">
      <alignment vertical="center"/>
    </xf>
    <xf numFmtId="41" fontId="21" fillId="7" borderId="9" xfId="1" applyFont="1" applyFill="1" applyBorder="1">
      <alignment vertical="center"/>
    </xf>
    <xf numFmtId="41" fontId="22" fillId="10" borderId="9" xfId="1" applyFont="1" applyFill="1" applyBorder="1">
      <alignment vertical="center"/>
    </xf>
    <xf numFmtId="41" fontId="22" fillId="17" borderId="9" xfId="1" applyFont="1" applyFill="1" applyBorder="1">
      <alignment vertical="center"/>
    </xf>
    <xf numFmtId="0" fontId="24" fillId="11" borderId="14" xfId="0" applyFont="1" applyFill="1" applyBorder="1" applyAlignment="1">
      <alignment horizontal="center" vertical="center"/>
    </xf>
    <xf numFmtId="41" fontId="20" fillId="18" borderId="9" xfId="1" applyFont="1" applyFill="1" applyBorder="1">
      <alignment vertical="center"/>
    </xf>
    <xf numFmtId="41" fontId="10" fillId="0" borderId="14" xfId="1" applyFont="1" applyFill="1" applyBorder="1">
      <alignment vertical="center"/>
    </xf>
    <xf numFmtId="41" fontId="22" fillId="10" borderId="14" xfId="1" applyFont="1" applyFill="1" applyBorder="1">
      <alignment vertical="center"/>
    </xf>
    <xf numFmtId="0" fontId="24" fillId="0" borderId="23" xfId="0" applyFont="1" applyFill="1" applyBorder="1" applyAlignment="1">
      <alignment horizontal="center" vertical="center"/>
    </xf>
    <xf numFmtId="41" fontId="23" fillId="8" borderId="9" xfId="1" applyFont="1" applyFill="1" applyBorder="1" applyAlignment="1">
      <alignment horizontal="center" vertical="center" wrapText="1"/>
    </xf>
    <xf numFmtId="41" fontId="20" fillId="8" borderId="10" xfId="1" applyFont="1" applyFill="1" applyBorder="1">
      <alignment vertical="center"/>
    </xf>
    <xf numFmtId="41" fontId="25" fillId="12" borderId="9" xfId="1" applyFont="1" applyFill="1" applyBorder="1">
      <alignment vertical="center"/>
    </xf>
    <xf numFmtId="0" fontId="7" fillId="8" borderId="14" xfId="0" applyFont="1" applyFill="1" applyBorder="1" applyAlignment="1">
      <alignment horizontal="center" vertical="center" wrapText="1"/>
    </xf>
    <xf numFmtId="41" fontId="21" fillId="8" borderId="14" xfId="1" applyFont="1" applyFill="1" applyBorder="1">
      <alignment vertical="center"/>
    </xf>
    <xf numFmtId="41" fontId="22" fillId="8" borderId="14" xfId="1" applyFont="1" applyFill="1" applyBorder="1">
      <alignment vertical="center"/>
    </xf>
    <xf numFmtId="41" fontId="23" fillId="8" borderId="14" xfId="1" applyFont="1" applyFill="1" applyBorder="1" applyAlignment="1">
      <alignment horizontal="center" vertical="center" wrapText="1"/>
    </xf>
    <xf numFmtId="41" fontId="20" fillId="8" borderId="23" xfId="1" applyFont="1" applyFill="1" applyBorder="1">
      <alignment vertical="center"/>
    </xf>
    <xf numFmtId="41" fontId="20" fillId="18" borderId="23" xfId="1" applyFont="1" applyFill="1" applyBorder="1">
      <alignment vertical="center"/>
    </xf>
    <xf numFmtId="41" fontId="20" fillId="18" borderId="10" xfId="1" applyFont="1" applyFill="1" applyBorder="1">
      <alignment vertical="center"/>
    </xf>
    <xf numFmtId="41" fontId="20" fillId="18" borderId="6" xfId="1" applyFont="1" applyFill="1" applyBorder="1">
      <alignment vertical="center"/>
    </xf>
    <xf numFmtId="0" fontId="17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1" fontId="22" fillId="19" borderId="2" xfId="1" applyFont="1" applyFill="1" applyBorder="1">
      <alignment vertical="center"/>
    </xf>
    <xf numFmtId="41" fontId="22" fillId="19" borderId="14" xfId="1" applyFont="1" applyFill="1" applyBorder="1">
      <alignment vertical="center"/>
    </xf>
    <xf numFmtId="41" fontId="22" fillId="19" borderId="9" xfId="1" applyFont="1" applyFill="1" applyBorder="1">
      <alignment vertical="center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1" fontId="23" fillId="4" borderId="22" xfId="1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/>
    </xf>
    <xf numFmtId="41" fontId="20" fillId="0" borderId="22" xfId="1" applyFont="1" applyFill="1" applyBorder="1">
      <alignment vertical="center"/>
    </xf>
    <xf numFmtId="41" fontId="21" fillId="7" borderId="22" xfId="1" applyFont="1" applyFill="1" applyBorder="1">
      <alignment vertical="center"/>
    </xf>
    <xf numFmtId="41" fontId="20" fillId="8" borderId="22" xfId="1" applyFont="1" applyFill="1" applyBorder="1">
      <alignment vertical="center"/>
    </xf>
    <xf numFmtId="0" fontId="19" fillId="8" borderId="22" xfId="0" applyFont="1" applyFill="1" applyBorder="1" applyAlignment="1">
      <alignment horizontal="center" vertical="center"/>
    </xf>
    <xf numFmtId="41" fontId="22" fillId="0" borderId="22" xfId="1" applyFont="1" applyFill="1" applyBorder="1">
      <alignment vertical="center"/>
    </xf>
    <xf numFmtId="0" fontId="19" fillId="0" borderId="22" xfId="0" applyFont="1" applyFill="1" applyBorder="1" applyAlignment="1">
      <alignment horizontal="center" vertical="center"/>
    </xf>
    <xf numFmtId="41" fontId="22" fillId="9" borderId="22" xfId="1" applyFont="1" applyFill="1" applyBorder="1">
      <alignment vertical="center"/>
    </xf>
    <xf numFmtId="41" fontId="20" fillId="0" borderId="32" xfId="1" applyFont="1" applyFill="1" applyBorder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0" fontId="0" fillId="0" borderId="22" xfId="0" applyFill="1" applyBorder="1">
      <alignment vertical="center"/>
    </xf>
    <xf numFmtId="0" fontId="24" fillId="0" borderId="22" xfId="0" applyFont="1" applyFill="1" applyBorder="1" applyAlignment="1">
      <alignment horizontal="center" vertical="center"/>
    </xf>
    <xf numFmtId="41" fontId="22" fillId="19" borderId="22" xfId="1" applyFont="1" applyFill="1" applyBorder="1">
      <alignment vertical="center"/>
    </xf>
    <xf numFmtId="0" fontId="16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22" fillId="0" borderId="33" xfId="1" applyFont="1" applyFill="1" applyBorder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2" borderId="8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0" fillId="15" borderId="2" xfId="0" applyFont="1" applyFill="1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justify" vertical="center" wrapText="1"/>
    </xf>
    <xf numFmtId="0" fontId="16" fillId="8" borderId="2" xfId="0" applyFont="1" applyFill="1" applyBorder="1" applyAlignment="1">
      <alignment horizontal="justify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22" fillId="14" borderId="9" xfId="0" applyFont="1" applyFill="1" applyBorder="1" applyAlignment="1">
      <alignment horizontal="center" vertical="center" wrapText="1"/>
    </xf>
    <xf numFmtId="0" fontId="35" fillId="14" borderId="2" xfId="0" applyFont="1" applyFill="1" applyBorder="1" applyAlignment="1">
      <alignment horizontal="justify" vertical="center" wrapText="1"/>
    </xf>
    <xf numFmtId="0" fontId="22" fillId="14" borderId="2" xfId="0" applyFont="1" applyFill="1" applyBorder="1" applyAlignment="1">
      <alignment horizontal="center" vertical="center" wrapText="1"/>
    </xf>
    <xf numFmtId="41" fontId="22" fillId="14" borderId="3" xfId="2" applyFont="1" applyFill="1" applyBorder="1" applyAlignment="1">
      <alignment horizontal="center" vertical="center" wrapText="1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  <color rgb="FFFFFF99"/>
      <color rgb="FFEAF1DD"/>
      <color rgb="FFDBEEF3"/>
      <color rgb="FFEEECE1"/>
      <color rgb="FFFFDDFF"/>
      <color rgb="FFE5E0EC"/>
      <color rgb="FFFDE9D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zoomScale="130" zoomScaleNormal="130" workbookViewId="0">
      <selection activeCell="I6" sqref="I6"/>
    </sheetView>
  </sheetViews>
  <sheetFormatPr defaultRowHeight="16.5"/>
  <cols>
    <col min="1" max="1" width="25.625" customWidth="1"/>
    <col min="2" max="2" width="18.5" customWidth="1"/>
    <col min="3" max="4" width="5.25" customWidth="1"/>
    <col min="5" max="5" width="4.875" customWidth="1"/>
    <col min="6" max="6" width="7.5" customWidth="1"/>
    <col min="7" max="7" width="16.25" customWidth="1"/>
  </cols>
  <sheetData>
    <row r="1" spans="1:8" ht="29.25" customHeight="1" thickBot="1">
      <c r="A1" s="270" t="s">
        <v>226</v>
      </c>
      <c r="B1" s="270"/>
      <c r="C1" s="270"/>
      <c r="D1" s="270"/>
      <c r="E1" s="270"/>
      <c r="F1" s="270"/>
      <c r="G1" s="270"/>
      <c r="H1" s="270"/>
    </row>
    <row r="2" spans="1:8" ht="27">
      <c r="A2" s="43" t="s">
        <v>2</v>
      </c>
      <c r="B2" s="44" t="s">
        <v>29</v>
      </c>
      <c r="C2" s="45" t="s">
        <v>27</v>
      </c>
      <c r="D2" s="46" t="s">
        <v>0</v>
      </c>
      <c r="E2" s="45" t="s">
        <v>28</v>
      </c>
      <c r="F2" s="49" t="s">
        <v>3</v>
      </c>
      <c r="G2" s="49" t="s">
        <v>30</v>
      </c>
      <c r="H2" s="49" t="s">
        <v>31</v>
      </c>
    </row>
    <row r="3" spans="1:8">
      <c r="A3" s="52" t="s">
        <v>39</v>
      </c>
      <c r="B3" s="53" t="s">
        <v>40</v>
      </c>
      <c r="C3" s="53"/>
      <c r="D3" s="53">
        <f>D4+D76+D137</f>
        <v>209</v>
      </c>
      <c r="E3" s="53" t="s">
        <v>40</v>
      </c>
      <c r="F3" s="127">
        <f>F4+F76+F137</f>
        <v>15528</v>
      </c>
      <c r="G3" s="127"/>
      <c r="H3" s="127"/>
    </row>
    <row r="4" spans="1:8">
      <c r="A4" s="54" t="s">
        <v>90</v>
      </c>
      <c r="B4" s="55" t="s">
        <v>40</v>
      </c>
      <c r="C4" s="55"/>
      <c r="D4" s="55">
        <f>D5+D28+D50</f>
        <v>128</v>
      </c>
      <c r="E4" s="55"/>
      <c r="F4" s="128">
        <f>F5+F28+F50</f>
        <v>13198</v>
      </c>
      <c r="G4" s="128"/>
      <c r="H4" s="128"/>
    </row>
    <row r="5" spans="1:8">
      <c r="A5" s="56" t="s">
        <v>91</v>
      </c>
      <c r="B5" s="57" t="s">
        <v>40</v>
      </c>
      <c r="C5" s="58"/>
      <c r="D5" s="59">
        <f>COUNT(D6:D27)</f>
        <v>22</v>
      </c>
      <c r="E5" s="59"/>
      <c r="F5" s="129">
        <f>SUM(F6:F27)</f>
        <v>1718</v>
      </c>
      <c r="G5" s="129"/>
      <c r="H5" s="129"/>
    </row>
    <row r="6" spans="1:8">
      <c r="A6" s="245" t="s">
        <v>11</v>
      </c>
      <c r="B6" s="267" t="s">
        <v>32</v>
      </c>
      <c r="C6" s="223" t="s">
        <v>92</v>
      </c>
      <c r="D6" s="50">
        <v>1</v>
      </c>
      <c r="E6" s="50">
        <v>80</v>
      </c>
      <c r="F6" s="223">
        <v>1400</v>
      </c>
      <c r="G6" s="130" t="s">
        <v>227</v>
      </c>
      <c r="H6" s="130"/>
    </row>
    <row r="7" spans="1:8">
      <c r="A7" s="246"/>
      <c r="B7" s="268"/>
      <c r="C7" s="244"/>
      <c r="D7" s="50">
        <v>2</v>
      </c>
      <c r="E7" s="50">
        <v>80</v>
      </c>
      <c r="F7" s="244"/>
      <c r="G7" s="130" t="s">
        <v>228</v>
      </c>
      <c r="H7" s="130"/>
    </row>
    <row r="8" spans="1:8">
      <c r="A8" s="246"/>
      <c r="B8" s="268"/>
      <c r="C8" s="244"/>
      <c r="D8" s="50">
        <v>3</v>
      </c>
      <c r="E8" s="50">
        <v>80</v>
      </c>
      <c r="F8" s="244"/>
      <c r="G8" s="130" t="s">
        <v>229</v>
      </c>
      <c r="H8" s="130"/>
    </row>
    <row r="9" spans="1:8">
      <c r="A9" s="246"/>
      <c r="B9" s="268"/>
      <c r="C9" s="244"/>
      <c r="D9" s="50">
        <v>4</v>
      </c>
      <c r="E9" s="50">
        <v>80</v>
      </c>
      <c r="F9" s="244"/>
      <c r="G9" s="130" t="s">
        <v>230</v>
      </c>
      <c r="H9" s="130"/>
    </row>
    <row r="10" spans="1:8">
      <c r="A10" s="246"/>
      <c r="B10" s="268"/>
      <c r="C10" s="244"/>
      <c r="D10" s="50">
        <v>5</v>
      </c>
      <c r="E10" s="50">
        <v>80</v>
      </c>
      <c r="F10" s="244"/>
      <c r="G10" s="130" t="s">
        <v>231</v>
      </c>
      <c r="H10" s="130"/>
    </row>
    <row r="11" spans="1:8">
      <c r="A11" s="246"/>
      <c r="B11" s="268"/>
      <c r="C11" s="244"/>
      <c r="D11" s="50">
        <v>6</v>
      </c>
      <c r="E11" s="50">
        <v>250</v>
      </c>
      <c r="F11" s="244"/>
      <c r="G11" s="130" t="s">
        <v>232</v>
      </c>
      <c r="H11" s="130"/>
    </row>
    <row r="12" spans="1:8">
      <c r="A12" s="246"/>
      <c r="B12" s="268"/>
      <c r="C12" s="244"/>
      <c r="D12" s="50">
        <v>7</v>
      </c>
      <c r="E12" s="50">
        <v>250</v>
      </c>
      <c r="F12" s="244"/>
      <c r="G12" s="130" t="s">
        <v>233</v>
      </c>
      <c r="H12" s="130"/>
    </row>
    <row r="13" spans="1:8">
      <c r="A13" s="246"/>
      <c r="B13" s="268"/>
      <c r="C13" s="244"/>
      <c r="D13" s="50">
        <v>8</v>
      </c>
      <c r="E13" s="50">
        <v>250</v>
      </c>
      <c r="F13" s="244"/>
      <c r="G13" s="130" t="s">
        <v>234</v>
      </c>
      <c r="H13" s="130"/>
    </row>
    <row r="14" spans="1:8">
      <c r="A14" s="247"/>
      <c r="B14" s="269"/>
      <c r="C14" s="224"/>
      <c r="D14" s="50">
        <v>9</v>
      </c>
      <c r="E14" s="50">
        <v>250</v>
      </c>
      <c r="F14" s="224"/>
      <c r="G14" s="130" t="s">
        <v>185</v>
      </c>
      <c r="H14" s="130"/>
    </row>
    <row r="15" spans="1:8">
      <c r="A15" s="245" t="s">
        <v>225</v>
      </c>
      <c r="B15" s="267" t="s">
        <v>206</v>
      </c>
      <c r="C15" s="223" t="s">
        <v>95</v>
      </c>
      <c r="D15" s="50">
        <v>1</v>
      </c>
      <c r="E15" s="50">
        <v>20</v>
      </c>
      <c r="F15" s="223">
        <v>100</v>
      </c>
      <c r="G15" s="130" t="s">
        <v>235</v>
      </c>
      <c r="H15" s="130"/>
    </row>
    <row r="16" spans="1:8">
      <c r="A16" s="246"/>
      <c r="B16" s="268"/>
      <c r="C16" s="244"/>
      <c r="D16" s="50">
        <v>2</v>
      </c>
      <c r="E16" s="50">
        <v>20</v>
      </c>
      <c r="F16" s="244"/>
      <c r="G16" s="130" t="s">
        <v>236</v>
      </c>
      <c r="H16" s="130"/>
    </row>
    <row r="17" spans="1:8">
      <c r="A17" s="246"/>
      <c r="B17" s="268"/>
      <c r="C17" s="244"/>
      <c r="D17" s="50">
        <v>3</v>
      </c>
      <c r="E17" s="50">
        <v>20</v>
      </c>
      <c r="F17" s="244"/>
      <c r="G17" s="130" t="s">
        <v>237</v>
      </c>
      <c r="H17" s="130"/>
    </row>
    <row r="18" spans="1:8">
      <c r="A18" s="246"/>
      <c r="B18" s="268"/>
      <c r="C18" s="244"/>
      <c r="D18" s="50">
        <v>4</v>
      </c>
      <c r="E18" s="50">
        <v>20</v>
      </c>
      <c r="F18" s="244"/>
      <c r="G18" s="130" t="s">
        <v>238</v>
      </c>
      <c r="H18" s="130"/>
    </row>
    <row r="19" spans="1:8">
      <c r="A19" s="247"/>
      <c r="B19" s="269"/>
      <c r="C19" s="224"/>
      <c r="D19" s="50">
        <v>5</v>
      </c>
      <c r="E19" s="50">
        <v>20</v>
      </c>
      <c r="F19" s="224"/>
      <c r="G19" s="130" t="s">
        <v>186</v>
      </c>
      <c r="H19" s="130"/>
    </row>
    <row r="20" spans="1:8">
      <c r="A20" s="245" t="s">
        <v>41</v>
      </c>
      <c r="B20" s="267" t="s">
        <v>207</v>
      </c>
      <c r="C20" s="223" t="s">
        <v>95</v>
      </c>
      <c r="D20" s="50">
        <v>1</v>
      </c>
      <c r="E20" s="50">
        <v>20</v>
      </c>
      <c r="F20" s="223">
        <v>100</v>
      </c>
      <c r="G20" s="130" t="s">
        <v>239</v>
      </c>
      <c r="H20" s="130"/>
    </row>
    <row r="21" spans="1:8">
      <c r="A21" s="246"/>
      <c r="B21" s="268"/>
      <c r="C21" s="244"/>
      <c r="D21" s="50">
        <v>2</v>
      </c>
      <c r="E21" s="50">
        <v>20</v>
      </c>
      <c r="F21" s="244"/>
      <c r="G21" s="130" t="s">
        <v>240</v>
      </c>
      <c r="H21" s="130"/>
    </row>
    <row r="22" spans="1:8">
      <c r="A22" s="246"/>
      <c r="B22" s="268"/>
      <c r="C22" s="244"/>
      <c r="D22" s="50">
        <v>3</v>
      </c>
      <c r="E22" s="50">
        <v>20</v>
      </c>
      <c r="F22" s="244"/>
      <c r="G22" s="130" t="s">
        <v>241</v>
      </c>
      <c r="H22" s="130"/>
    </row>
    <row r="23" spans="1:8">
      <c r="A23" s="246"/>
      <c r="B23" s="268"/>
      <c r="C23" s="244"/>
      <c r="D23" s="50">
        <v>4</v>
      </c>
      <c r="E23" s="50">
        <v>20</v>
      </c>
      <c r="F23" s="244"/>
      <c r="G23" s="130" t="s">
        <v>242</v>
      </c>
      <c r="H23" s="130"/>
    </row>
    <row r="24" spans="1:8">
      <c r="A24" s="247"/>
      <c r="B24" s="269"/>
      <c r="C24" s="224"/>
      <c r="D24" s="50">
        <v>5</v>
      </c>
      <c r="E24" s="50">
        <v>20</v>
      </c>
      <c r="F24" s="224"/>
      <c r="G24" s="130" t="s">
        <v>243</v>
      </c>
      <c r="H24" s="130"/>
    </row>
    <row r="25" spans="1:8">
      <c r="A25" s="245" t="s">
        <v>97</v>
      </c>
      <c r="B25" s="267" t="s">
        <v>98</v>
      </c>
      <c r="C25" s="223" t="s">
        <v>16</v>
      </c>
      <c r="D25" s="50">
        <v>1</v>
      </c>
      <c r="E25" s="50">
        <v>20</v>
      </c>
      <c r="F25" s="223">
        <v>40</v>
      </c>
      <c r="G25" s="130" t="s">
        <v>244</v>
      </c>
      <c r="H25" s="130"/>
    </row>
    <row r="26" spans="1:8">
      <c r="A26" s="247"/>
      <c r="B26" s="269"/>
      <c r="C26" s="224"/>
      <c r="D26" s="50">
        <v>2</v>
      </c>
      <c r="E26" s="50">
        <v>20</v>
      </c>
      <c r="F26" s="224"/>
      <c r="G26" s="130" t="s">
        <v>187</v>
      </c>
      <c r="H26" s="130"/>
    </row>
    <row r="27" spans="1:8" ht="18.75" customHeight="1">
      <c r="A27" s="172" t="s">
        <v>13</v>
      </c>
      <c r="B27" s="173" t="s">
        <v>33</v>
      </c>
      <c r="C27" s="50" t="s">
        <v>99</v>
      </c>
      <c r="D27" s="50">
        <v>1</v>
      </c>
      <c r="E27" s="50">
        <v>78</v>
      </c>
      <c r="F27" s="130">
        <v>78</v>
      </c>
      <c r="G27" s="130" t="s">
        <v>245</v>
      </c>
      <c r="H27" s="130"/>
    </row>
    <row r="28" spans="1:8">
      <c r="A28" s="56" t="s">
        <v>100</v>
      </c>
      <c r="B28" s="62"/>
      <c r="C28" s="58"/>
      <c r="D28" s="59">
        <f>COUNT(D29:D44)+SUM(D45:D49)</f>
        <v>76</v>
      </c>
      <c r="E28" s="59"/>
      <c r="F28" s="129">
        <f>SUM(F29:F49)</f>
        <v>10850</v>
      </c>
      <c r="G28" s="129"/>
      <c r="H28" s="129"/>
    </row>
    <row r="29" spans="1:8">
      <c r="A29" s="252" t="s">
        <v>101</v>
      </c>
      <c r="B29" s="254" t="s">
        <v>42</v>
      </c>
      <c r="C29" s="214" t="s">
        <v>16</v>
      </c>
      <c r="D29" s="50">
        <v>1</v>
      </c>
      <c r="E29" s="65">
        <v>30</v>
      </c>
      <c r="F29" s="214">
        <v>60</v>
      </c>
      <c r="G29" s="131" t="s">
        <v>246</v>
      </c>
      <c r="H29" s="131"/>
    </row>
    <row r="30" spans="1:8">
      <c r="A30" s="253"/>
      <c r="B30" s="255"/>
      <c r="C30" s="216"/>
      <c r="D30" s="50">
        <v>2</v>
      </c>
      <c r="E30" s="65">
        <v>30</v>
      </c>
      <c r="F30" s="216"/>
      <c r="G30" s="131" t="s">
        <v>247</v>
      </c>
      <c r="H30" s="131"/>
    </row>
    <row r="31" spans="1:8">
      <c r="A31" s="252" t="s">
        <v>102</v>
      </c>
      <c r="B31" s="254" t="s">
        <v>35</v>
      </c>
      <c r="C31" s="214" t="s">
        <v>16</v>
      </c>
      <c r="D31" s="50">
        <v>1</v>
      </c>
      <c r="E31" s="65">
        <v>30</v>
      </c>
      <c r="F31" s="214">
        <v>60</v>
      </c>
      <c r="G31" s="131" t="s">
        <v>248</v>
      </c>
      <c r="H31" s="131"/>
    </row>
    <row r="32" spans="1:8">
      <c r="A32" s="253"/>
      <c r="B32" s="255"/>
      <c r="C32" s="216"/>
      <c r="D32" s="50">
        <v>2</v>
      </c>
      <c r="E32" s="65">
        <v>30</v>
      </c>
      <c r="F32" s="216"/>
      <c r="G32" s="131" t="s">
        <v>187</v>
      </c>
      <c r="H32" s="131"/>
    </row>
    <row r="33" spans="1:8">
      <c r="A33" s="233" t="s">
        <v>143</v>
      </c>
      <c r="B33" s="236" t="s">
        <v>34</v>
      </c>
      <c r="C33" s="206" t="s">
        <v>16</v>
      </c>
      <c r="D33" s="51">
        <v>1</v>
      </c>
      <c r="E33" s="51">
        <v>30</v>
      </c>
      <c r="F33" s="206">
        <v>60</v>
      </c>
      <c r="G33" s="131" t="s">
        <v>249</v>
      </c>
      <c r="H33" s="135"/>
    </row>
    <row r="34" spans="1:8">
      <c r="A34" s="235"/>
      <c r="B34" s="238"/>
      <c r="C34" s="207"/>
      <c r="D34" s="51">
        <v>2</v>
      </c>
      <c r="E34" s="51">
        <v>30</v>
      </c>
      <c r="F34" s="207"/>
      <c r="G34" s="131" t="s">
        <v>250</v>
      </c>
      <c r="H34" s="135"/>
    </row>
    <row r="35" spans="1:8">
      <c r="A35" s="252" t="s">
        <v>107</v>
      </c>
      <c r="B35" s="254" t="s">
        <v>108</v>
      </c>
      <c r="C35" s="214" t="s">
        <v>16</v>
      </c>
      <c r="D35" s="65">
        <v>1</v>
      </c>
      <c r="E35" s="65">
        <v>20</v>
      </c>
      <c r="F35" s="214">
        <v>60</v>
      </c>
      <c r="G35" s="131" t="s">
        <v>251</v>
      </c>
      <c r="H35" s="131"/>
    </row>
    <row r="36" spans="1:8">
      <c r="A36" s="256"/>
      <c r="B36" s="257"/>
      <c r="C36" s="215"/>
      <c r="D36" s="65">
        <v>2</v>
      </c>
      <c r="E36" s="65">
        <v>20</v>
      </c>
      <c r="F36" s="215"/>
      <c r="G36" s="131" t="s">
        <v>252</v>
      </c>
      <c r="H36" s="131"/>
    </row>
    <row r="37" spans="1:8">
      <c r="A37" s="253"/>
      <c r="B37" s="255"/>
      <c r="C37" s="216"/>
      <c r="D37" s="65">
        <v>3</v>
      </c>
      <c r="E37" s="65">
        <v>20</v>
      </c>
      <c r="F37" s="216"/>
      <c r="G37" s="131" t="s">
        <v>253</v>
      </c>
      <c r="H37" s="131"/>
    </row>
    <row r="38" spans="1:8">
      <c r="A38" s="252" t="s">
        <v>105</v>
      </c>
      <c r="B38" s="258" t="s">
        <v>106</v>
      </c>
      <c r="C38" s="214" t="s">
        <v>16</v>
      </c>
      <c r="D38" s="50">
        <v>1</v>
      </c>
      <c r="E38" s="65">
        <v>10</v>
      </c>
      <c r="F38" s="214">
        <v>20</v>
      </c>
      <c r="G38" s="131" t="s">
        <v>254</v>
      </c>
      <c r="H38" s="131"/>
    </row>
    <row r="39" spans="1:8">
      <c r="A39" s="253"/>
      <c r="B39" s="260"/>
      <c r="C39" s="216"/>
      <c r="D39" s="50">
        <v>2</v>
      </c>
      <c r="E39" s="65">
        <v>10</v>
      </c>
      <c r="F39" s="216"/>
      <c r="G39" s="131" t="s">
        <v>188</v>
      </c>
      <c r="H39" s="131"/>
    </row>
    <row r="40" spans="1:8" ht="20.25" customHeight="1">
      <c r="A40" s="252" t="s">
        <v>110</v>
      </c>
      <c r="B40" s="254" t="s">
        <v>35</v>
      </c>
      <c r="C40" s="214" t="s">
        <v>16</v>
      </c>
      <c r="D40" s="65">
        <v>1</v>
      </c>
      <c r="E40" s="65">
        <v>20</v>
      </c>
      <c r="F40" s="214">
        <v>40</v>
      </c>
      <c r="G40" s="131" t="s">
        <v>255</v>
      </c>
      <c r="H40" s="131"/>
    </row>
    <row r="41" spans="1:8">
      <c r="A41" s="253"/>
      <c r="B41" s="255"/>
      <c r="C41" s="216"/>
      <c r="D41" s="65">
        <v>2</v>
      </c>
      <c r="E41" s="65">
        <v>20</v>
      </c>
      <c r="F41" s="216"/>
      <c r="G41" s="131" t="s">
        <v>256</v>
      </c>
      <c r="H41" s="131"/>
    </row>
    <row r="42" spans="1:8">
      <c r="A42" s="174" t="s">
        <v>14</v>
      </c>
      <c r="B42" s="66" t="s">
        <v>34</v>
      </c>
      <c r="C42" s="65" t="s">
        <v>16</v>
      </c>
      <c r="D42" s="65">
        <v>1</v>
      </c>
      <c r="E42" s="65">
        <v>30</v>
      </c>
      <c r="F42" s="131">
        <v>30</v>
      </c>
      <c r="G42" s="131" t="s">
        <v>257</v>
      </c>
      <c r="H42" s="131"/>
    </row>
    <row r="43" spans="1:8" ht="20.25" customHeight="1">
      <c r="A43" s="174" t="s">
        <v>213</v>
      </c>
      <c r="B43" s="66" t="s">
        <v>34</v>
      </c>
      <c r="C43" s="65" t="s">
        <v>16</v>
      </c>
      <c r="D43" s="65">
        <v>1</v>
      </c>
      <c r="E43" s="65">
        <v>30</v>
      </c>
      <c r="F43" s="131">
        <v>30</v>
      </c>
      <c r="G43" s="130" t="s">
        <v>249</v>
      </c>
      <c r="H43" s="131"/>
    </row>
    <row r="44" spans="1:8" ht="24">
      <c r="A44" s="174" t="s">
        <v>43</v>
      </c>
      <c r="B44" s="66" t="s">
        <v>103</v>
      </c>
      <c r="C44" s="65" t="s">
        <v>104</v>
      </c>
      <c r="D44" s="65">
        <v>1</v>
      </c>
      <c r="E44" s="65">
        <v>40</v>
      </c>
      <c r="F44" s="131">
        <v>40</v>
      </c>
      <c r="G44" s="131" t="s">
        <v>258</v>
      </c>
      <c r="H44" s="131"/>
    </row>
    <row r="45" spans="1:8">
      <c r="A45" s="175" t="s">
        <v>45</v>
      </c>
      <c r="B45" s="176" t="s">
        <v>34</v>
      </c>
      <c r="C45" s="70" t="s">
        <v>112</v>
      </c>
      <c r="D45" s="70">
        <v>18</v>
      </c>
      <c r="E45" s="70">
        <v>200</v>
      </c>
      <c r="F45" s="132">
        <v>3600</v>
      </c>
      <c r="G45" s="132" t="s">
        <v>189</v>
      </c>
      <c r="H45" s="132"/>
    </row>
    <row r="46" spans="1:8">
      <c r="A46" s="175" t="s">
        <v>46</v>
      </c>
      <c r="B46" s="176" t="s">
        <v>34</v>
      </c>
      <c r="C46" s="70" t="s">
        <v>113</v>
      </c>
      <c r="D46" s="70">
        <v>4</v>
      </c>
      <c r="E46" s="70">
        <v>100</v>
      </c>
      <c r="F46" s="132">
        <v>400</v>
      </c>
      <c r="G46" s="132" t="s">
        <v>189</v>
      </c>
      <c r="H46" s="132"/>
    </row>
    <row r="47" spans="1:8">
      <c r="A47" s="175" t="s">
        <v>114</v>
      </c>
      <c r="B47" s="176" t="s">
        <v>47</v>
      </c>
      <c r="C47" s="70" t="s">
        <v>112</v>
      </c>
      <c r="D47" s="70">
        <v>1</v>
      </c>
      <c r="E47" s="70">
        <v>50</v>
      </c>
      <c r="F47" s="132">
        <v>50</v>
      </c>
      <c r="G47" s="132" t="s">
        <v>189</v>
      </c>
      <c r="H47" s="132"/>
    </row>
    <row r="48" spans="1:8">
      <c r="A48" s="175" t="s">
        <v>115</v>
      </c>
      <c r="B48" s="176" t="s">
        <v>34</v>
      </c>
      <c r="C48" s="70" t="s">
        <v>112</v>
      </c>
      <c r="D48" s="70">
        <v>19</v>
      </c>
      <c r="E48" s="70">
        <v>100</v>
      </c>
      <c r="F48" s="132">
        <v>1900</v>
      </c>
      <c r="G48" s="132" t="s">
        <v>189</v>
      </c>
      <c r="H48" s="132"/>
    </row>
    <row r="49" spans="1:8">
      <c r="A49" s="175" t="s">
        <v>48</v>
      </c>
      <c r="B49" s="176" t="s">
        <v>34</v>
      </c>
      <c r="C49" s="70" t="s">
        <v>112</v>
      </c>
      <c r="D49" s="70">
        <v>18</v>
      </c>
      <c r="E49" s="70">
        <v>250</v>
      </c>
      <c r="F49" s="132">
        <v>4500</v>
      </c>
      <c r="G49" s="132" t="s">
        <v>189</v>
      </c>
      <c r="H49" s="132"/>
    </row>
    <row r="50" spans="1:8">
      <c r="A50" s="56" t="s">
        <v>116</v>
      </c>
      <c r="B50" s="62"/>
      <c r="C50" s="58"/>
      <c r="D50" s="59">
        <f>SUM(D51)+COUNT(D52:D75)</f>
        <v>30</v>
      </c>
      <c r="E50" s="59"/>
      <c r="F50" s="133">
        <f>SUM(F51:F75)</f>
        <v>630</v>
      </c>
      <c r="G50" s="133"/>
      <c r="H50" s="133"/>
    </row>
    <row r="51" spans="1:8">
      <c r="A51" s="121" t="s">
        <v>117</v>
      </c>
      <c r="B51" s="122" t="s">
        <v>118</v>
      </c>
      <c r="C51" s="181" t="s">
        <v>218</v>
      </c>
      <c r="D51" s="181">
        <v>6</v>
      </c>
      <c r="E51" s="181">
        <v>25</v>
      </c>
      <c r="F51" s="182">
        <v>150</v>
      </c>
      <c r="G51" s="134" t="s">
        <v>184</v>
      </c>
      <c r="H51" s="134"/>
    </row>
    <row r="52" spans="1:8">
      <c r="A52" s="208" t="s">
        <v>119</v>
      </c>
      <c r="B52" s="258" t="s">
        <v>214</v>
      </c>
      <c r="C52" s="214" t="s">
        <v>121</v>
      </c>
      <c r="D52" s="202">
        <v>1</v>
      </c>
      <c r="E52" s="202">
        <v>20</v>
      </c>
      <c r="F52" s="214">
        <v>80</v>
      </c>
      <c r="G52" s="131" t="s">
        <v>259</v>
      </c>
      <c r="H52" s="131"/>
    </row>
    <row r="53" spans="1:8">
      <c r="A53" s="209"/>
      <c r="B53" s="259"/>
      <c r="C53" s="215"/>
      <c r="D53" s="203">
        <v>2</v>
      </c>
      <c r="E53" s="202">
        <v>20</v>
      </c>
      <c r="F53" s="215"/>
      <c r="G53" s="131" t="s">
        <v>260</v>
      </c>
      <c r="H53" s="131"/>
    </row>
    <row r="54" spans="1:8">
      <c r="A54" s="209"/>
      <c r="B54" s="259"/>
      <c r="C54" s="215"/>
      <c r="D54" s="203">
        <v>3</v>
      </c>
      <c r="E54" s="202">
        <v>20</v>
      </c>
      <c r="F54" s="215"/>
      <c r="G54" s="131" t="s">
        <v>261</v>
      </c>
      <c r="H54" s="131"/>
    </row>
    <row r="55" spans="1:8">
      <c r="A55" s="210"/>
      <c r="B55" s="260"/>
      <c r="C55" s="216"/>
      <c r="D55" s="204">
        <v>4</v>
      </c>
      <c r="E55" s="202">
        <v>20</v>
      </c>
      <c r="F55" s="216"/>
      <c r="G55" s="131" t="s">
        <v>190</v>
      </c>
      <c r="H55" s="131"/>
    </row>
    <row r="56" spans="1:8">
      <c r="A56" s="208" t="s">
        <v>122</v>
      </c>
      <c r="B56" s="258" t="s">
        <v>123</v>
      </c>
      <c r="C56" s="214" t="s">
        <v>95</v>
      </c>
      <c r="D56" s="202">
        <v>1</v>
      </c>
      <c r="E56" s="202">
        <v>20</v>
      </c>
      <c r="F56" s="214">
        <v>80</v>
      </c>
      <c r="G56" s="131" t="s">
        <v>262</v>
      </c>
      <c r="H56" s="131" t="s">
        <v>263</v>
      </c>
    </row>
    <row r="57" spans="1:8">
      <c r="A57" s="209"/>
      <c r="B57" s="259"/>
      <c r="C57" s="215"/>
      <c r="D57" s="203">
        <v>2</v>
      </c>
      <c r="E57" s="202">
        <v>20</v>
      </c>
      <c r="F57" s="215"/>
      <c r="G57" s="131" t="s">
        <v>264</v>
      </c>
      <c r="H57" s="131"/>
    </row>
    <row r="58" spans="1:8">
      <c r="A58" s="209"/>
      <c r="B58" s="259"/>
      <c r="C58" s="215"/>
      <c r="D58" s="203">
        <v>3</v>
      </c>
      <c r="E58" s="202">
        <v>20</v>
      </c>
      <c r="F58" s="215"/>
      <c r="G58" s="131" t="s">
        <v>265</v>
      </c>
      <c r="H58" s="131"/>
    </row>
    <row r="59" spans="1:8">
      <c r="A59" s="210"/>
      <c r="B59" s="260"/>
      <c r="C59" s="216"/>
      <c r="D59" s="204">
        <v>4</v>
      </c>
      <c r="E59" s="202">
        <v>20</v>
      </c>
      <c r="F59" s="216"/>
      <c r="G59" s="131" t="s">
        <v>243</v>
      </c>
      <c r="H59" s="131"/>
    </row>
    <row r="60" spans="1:8">
      <c r="A60" s="252" t="s">
        <v>126</v>
      </c>
      <c r="B60" s="254" t="s">
        <v>127</v>
      </c>
      <c r="C60" s="214" t="s">
        <v>16</v>
      </c>
      <c r="D60" s="65">
        <v>1</v>
      </c>
      <c r="E60" s="65">
        <v>20</v>
      </c>
      <c r="F60" s="214">
        <v>40</v>
      </c>
      <c r="G60" s="131" t="s">
        <v>266</v>
      </c>
      <c r="H60" s="131"/>
    </row>
    <row r="61" spans="1:8">
      <c r="A61" s="256"/>
      <c r="B61" s="257"/>
      <c r="C61" s="215"/>
      <c r="D61" s="203">
        <v>2</v>
      </c>
      <c r="E61" s="202">
        <v>20</v>
      </c>
      <c r="F61" s="215"/>
      <c r="G61" s="131" t="s">
        <v>247</v>
      </c>
      <c r="H61" s="131"/>
    </row>
    <row r="62" spans="1:8">
      <c r="A62" s="252" t="s">
        <v>50</v>
      </c>
      <c r="B62" s="254" t="s">
        <v>33</v>
      </c>
      <c r="C62" s="214" t="s">
        <v>16</v>
      </c>
      <c r="D62" s="202">
        <v>1</v>
      </c>
      <c r="E62" s="202">
        <v>20</v>
      </c>
      <c r="F62" s="214">
        <v>40</v>
      </c>
      <c r="G62" s="131" t="s">
        <v>252</v>
      </c>
      <c r="H62" s="131"/>
    </row>
    <row r="63" spans="1:8">
      <c r="A63" s="253"/>
      <c r="B63" s="255"/>
      <c r="C63" s="216"/>
      <c r="D63" s="203">
        <v>2</v>
      </c>
      <c r="E63" s="202">
        <v>20</v>
      </c>
      <c r="F63" s="216"/>
      <c r="G63" s="131" t="s">
        <v>267</v>
      </c>
      <c r="H63" s="131"/>
    </row>
    <row r="64" spans="1:8">
      <c r="A64" s="208" t="s">
        <v>124</v>
      </c>
      <c r="B64" s="258" t="s">
        <v>125</v>
      </c>
      <c r="C64" s="214" t="s">
        <v>121</v>
      </c>
      <c r="D64" s="202">
        <v>1</v>
      </c>
      <c r="E64" s="202">
        <v>20</v>
      </c>
      <c r="F64" s="214">
        <v>140</v>
      </c>
      <c r="G64" s="131" t="s">
        <v>268</v>
      </c>
      <c r="H64" s="131" t="s">
        <v>191</v>
      </c>
    </row>
    <row r="65" spans="1:8">
      <c r="A65" s="209"/>
      <c r="B65" s="259"/>
      <c r="C65" s="215"/>
      <c r="D65" s="203">
        <v>2</v>
      </c>
      <c r="E65" s="202">
        <v>20</v>
      </c>
      <c r="F65" s="215"/>
      <c r="G65" s="131" t="s">
        <v>269</v>
      </c>
      <c r="H65" s="131" t="s">
        <v>192</v>
      </c>
    </row>
    <row r="66" spans="1:8">
      <c r="A66" s="209"/>
      <c r="B66" s="259"/>
      <c r="C66" s="215"/>
      <c r="D66" s="203">
        <v>3</v>
      </c>
      <c r="E66" s="202">
        <v>20</v>
      </c>
      <c r="F66" s="215"/>
      <c r="G66" s="131" t="s">
        <v>270</v>
      </c>
      <c r="H66" s="131" t="s">
        <v>192</v>
      </c>
    </row>
    <row r="67" spans="1:8">
      <c r="A67" s="209"/>
      <c r="B67" s="259"/>
      <c r="C67" s="215"/>
      <c r="D67" s="204">
        <v>4</v>
      </c>
      <c r="E67" s="202">
        <v>20</v>
      </c>
      <c r="F67" s="215"/>
      <c r="G67" s="131" t="s">
        <v>271</v>
      </c>
      <c r="H67" s="131" t="s">
        <v>192</v>
      </c>
    </row>
    <row r="68" spans="1:8">
      <c r="A68" s="209"/>
      <c r="B68" s="259"/>
      <c r="C68" s="215"/>
      <c r="D68" s="65">
        <v>5</v>
      </c>
      <c r="E68" s="202">
        <v>20</v>
      </c>
      <c r="F68" s="215"/>
      <c r="G68" s="131" t="s">
        <v>272</v>
      </c>
      <c r="H68" s="131" t="s">
        <v>191</v>
      </c>
    </row>
    <row r="69" spans="1:8">
      <c r="A69" s="209"/>
      <c r="B69" s="259"/>
      <c r="C69" s="215"/>
      <c r="D69" s="65">
        <v>6</v>
      </c>
      <c r="E69" s="202">
        <v>20</v>
      </c>
      <c r="F69" s="215"/>
      <c r="G69" s="131" t="s">
        <v>273</v>
      </c>
      <c r="H69" s="131" t="s">
        <v>192</v>
      </c>
    </row>
    <row r="70" spans="1:8">
      <c r="A70" s="210"/>
      <c r="B70" s="260"/>
      <c r="C70" s="216"/>
      <c r="D70" s="65">
        <v>7</v>
      </c>
      <c r="E70" s="202">
        <v>20</v>
      </c>
      <c r="F70" s="216"/>
      <c r="G70" s="131" t="s">
        <v>193</v>
      </c>
      <c r="H70" s="131" t="s">
        <v>192</v>
      </c>
    </row>
    <row r="71" spans="1:8">
      <c r="A71" s="252" t="s">
        <v>128</v>
      </c>
      <c r="B71" s="254" t="s">
        <v>129</v>
      </c>
      <c r="C71" s="214" t="s">
        <v>16</v>
      </c>
      <c r="D71" s="202">
        <v>1</v>
      </c>
      <c r="E71" s="202">
        <v>20</v>
      </c>
      <c r="F71" s="214">
        <v>100</v>
      </c>
      <c r="G71" s="131" t="s">
        <v>246</v>
      </c>
      <c r="H71" s="131" t="s">
        <v>194</v>
      </c>
    </row>
    <row r="72" spans="1:8">
      <c r="A72" s="256"/>
      <c r="B72" s="257"/>
      <c r="C72" s="215"/>
      <c r="D72" s="203">
        <v>2</v>
      </c>
      <c r="E72" s="202">
        <v>20</v>
      </c>
      <c r="F72" s="215"/>
      <c r="G72" s="131" t="s">
        <v>274</v>
      </c>
      <c r="H72" s="131" t="s">
        <v>194</v>
      </c>
    </row>
    <row r="73" spans="1:8">
      <c r="A73" s="256"/>
      <c r="B73" s="257"/>
      <c r="C73" s="215"/>
      <c r="D73" s="203">
        <v>3</v>
      </c>
      <c r="E73" s="202">
        <v>20</v>
      </c>
      <c r="F73" s="215"/>
      <c r="G73" s="131" t="s">
        <v>248</v>
      </c>
      <c r="H73" s="131" t="s">
        <v>194</v>
      </c>
    </row>
    <row r="74" spans="1:8">
      <c r="A74" s="256"/>
      <c r="B74" s="257"/>
      <c r="C74" s="215"/>
      <c r="D74" s="204">
        <v>4</v>
      </c>
      <c r="E74" s="202">
        <v>20</v>
      </c>
      <c r="F74" s="215"/>
      <c r="G74" s="131" t="s">
        <v>275</v>
      </c>
      <c r="H74" s="131" t="s">
        <v>194</v>
      </c>
    </row>
    <row r="75" spans="1:8">
      <c r="A75" s="253"/>
      <c r="B75" s="255"/>
      <c r="C75" s="216"/>
      <c r="D75" s="65">
        <v>5</v>
      </c>
      <c r="E75" s="202">
        <v>20</v>
      </c>
      <c r="F75" s="216"/>
      <c r="G75" s="131" t="s">
        <v>187</v>
      </c>
      <c r="H75" s="131" t="s">
        <v>194</v>
      </c>
    </row>
    <row r="76" spans="1:8">
      <c r="A76" s="54" t="s">
        <v>130</v>
      </c>
      <c r="B76" s="72"/>
      <c r="C76" s="55"/>
      <c r="D76" s="55">
        <f>D77+D95+D122</f>
        <v>57</v>
      </c>
      <c r="E76" s="55"/>
      <c r="F76" s="128">
        <f>F77+F95+F122</f>
        <v>1590</v>
      </c>
      <c r="G76" s="128"/>
      <c r="H76" s="128"/>
    </row>
    <row r="77" spans="1:8">
      <c r="A77" s="56" t="s">
        <v>131</v>
      </c>
      <c r="B77" s="62"/>
      <c r="C77" s="58"/>
      <c r="D77" s="59">
        <f>COUNT(D78:D94)</f>
        <v>17</v>
      </c>
      <c r="E77" s="59"/>
      <c r="F77" s="133">
        <f>SUM(F78:F93)</f>
        <v>380</v>
      </c>
      <c r="G77" s="133"/>
      <c r="H77" s="133"/>
    </row>
    <row r="78" spans="1:8">
      <c r="A78" s="233" t="s">
        <v>132</v>
      </c>
      <c r="B78" s="236" t="s">
        <v>35</v>
      </c>
      <c r="C78" s="206" t="s">
        <v>16</v>
      </c>
      <c r="D78" s="51">
        <v>1</v>
      </c>
      <c r="E78" s="51">
        <v>20</v>
      </c>
      <c r="F78" s="206">
        <v>40</v>
      </c>
      <c r="G78" s="135" t="s">
        <v>244</v>
      </c>
      <c r="H78" s="135"/>
    </row>
    <row r="79" spans="1:8">
      <c r="A79" s="235"/>
      <c r="B79" s="238"/>
      <c r="C79" s="207"/>
      <c r="D79" s="205">
        <v>2</v>
      </c>
      <c r="E79" s="205">
        <v>20</v>
      </c>
      <c r="F79" s="207"/>
      <c r="G79" s="135" t="s">
        <v>200</v>
      </c>
      <c r="H79" s="135"/>
    </row>
    <row r="80" spans="1:8">
      <c r="A80" s="248" t="s">
        <v>139</v>
      </c>
      <c r="B80" s="250" t="s">
        <v>34</v>
      </c>
      <c r="C80" s="206" t="s">
        <v>104</v>
      </c>
      <c r="D80" s="202">
        <v>1</v>
      </c>
      <c r="E80" s="202">
        <v>20</v>
      </c>
      <c r="F80" s="206">
        <v>40</v>
      </c>
      <c r="G80" s="135" t="s">
        <v>201</v>
      </c>
      <c r="H80" s="135" t="s">
        <v>202</v>
      </c>
    </row>
    <row r="81" spans="1:10">
      <c r="A81" s="249"/>
      <c r="B81" s="251"/>
      <c r="C81" s="207"/>
      <c r="D81" s="203">
        <v>2</v>
      </c>
      <c r="E81" s="202">
        <v>20</v>
      </c>
      <c r="F81" s="207"/>
      <c r="G81" s="135" t="s">
        <v>276</v>
      </c>
      <c r="H81" s="135"/>
    </row>
    <row r="82" spans="1:10">
      <c r="A82" s="248" t="s">
        <v>138</v>
      </c>
      <c r="B82" s="250" t="s">
        <v>34</v>
      </c>
      <c r="C82" s="206" t="s">
        <v>16</v>
      </c>
      <c r="D82" s="202">
        <v>1</v>
      </c>
      <c r="E82" s="202">
        <v>20</v>
      </c>
      <c r="F82" s="206">
        <v>40</v>
      </c>
      <c r="G82" s="131" t="s">
        <v>277</v>
      </c>
      <c r="H82" s="135"/>
    </row>
    <row r="83" spans="1:10">
      <c r="A83" s="249"/>
      <c r="B83" s="251"/>
      <c r="C83" s="207"/>
      <c r="D83" s="203">
        <v>2</v>
      </c>
      <c r="E83" s="202">
        <v>20</v>
      </c>
      <c r="F83" s="207"/>
      <c r="G83" s="131" t="s">
        <v>195</v>
      </c>
      <c r="H83" s="135"/>
    </row>
    <row r="84" spans="1:10">
      <c r="A84" s="248" t="s">
        <v>134</v>
      </c>
      <c r="B84" s="250" t="s">
        <v>34</v>
      </c>
      <c r="C84" s="206" t="s">
        <v>95</v>
      </c>
      <c r="D84" s="202">
        <v>1</v>
      </c>
      <c r="E84" s="51">
        <v>30</v>
      </c>
      <c r="F84" s="206">
        <v>60</v>
      </c>
      <c r="G84" s="135" t="s">
        <v>262</v>
      </c>
    </row>
    <row r="85" spans="1:10">
      <c r="A85" s="249"/>
      <c r="B85" s="251"/>
      <c r="C85" s="207"/>
      <c r="D85" s="203">
        <v>2</v>
      </c>
      <c r="E85" s="51">
        <v>30</v>
      </c>
      <c r="F85" s="207"/>
      <c r="G85" s="131" t="s">
        <v>243</v>
      </c>
    </row>
    <row r="86" spans="1:10">
      <c r="A86" s="248" t="s">
        <v>137</v>
      </c>
      <c r="B86" s="250" t="s">
        <v>34</v>
      </c>
      <c r="C86" s="206" t="s">
        <v>16</v>
      </c>
      <c r="D86" s="202">
        <v>1</v>
      </c>
      <c r="E86" s="51">
        <v>30</v>
      </c>
      <c r="F86" s="206">
        <v>60</v>
      </c>
      <c r="G86" s="131" t="s">
        <v>278</v>
      </c>
      <c r="H86" s="135"/>
    </row>
    <row r="87" spans="1:10">
      <c r="A87" s="249"/>
      <c r="B87" s="251"/>
      <c r="C87" s="207"/>
      <c r="D87" s="203">
        <v>2</v>
      </c>
      <c r="E87" s="51">
        <v>30</v>
      </c>
      <c r="F87" s="207"/>
      <c r="G87" s="135" t="s">
        <v>279</v>
      </c>
      <c r="H87" s="135"/>
    </row>
    <row r="88" spans="1:10">
      <c r="A88" s="248" t="s">
        <v>135</v>
      </c>
      <c r="B88" s="250" t="s">
        <v>136</v>
      </c>
      <c r="C88" s="206" t="s">
        <v>16</v>
      </c>
      <c r="D88" s="51">
        <v>1</v>
      </c>
      <c r="E88" s="51">
        <v>20</v>
      </c>
      <c r="F88" s="206">
        <v>60</v>
      </c>
      <c r="G88" s="131" t="s">
        <v>251</v>
      </c>
      <c r="H88" s="135"/>
    </row>
    <row r="89" spans="1:10">
      <c r="A89" s="261"/>
      <c r="B89" s="262"/>
      <c r="C89" s="228"/>
      <c r="D89" s="51">
        <v>2</v>
      </c>
      <c r="E89" s="51">
        <v>20</v>
      </c>
      <c r="F89" s="228"/>
      <c r="G89" s="131" t="s">
        <v>256</v>
      </c>
      <c r="H89" s="135"/>
    </row>
    <row r="90" spans="1:10">
      <c r="A90" s="249"/>
      <c r="B90" s="251"/>
      <c r="C90" s="207"/>
      <c r="D90" s="51">
        <v>3</v>
      </c>
      <c r="E90" s="51">
        <v>20</v>
      </c>
      <c r="F90" s="207"/>
      <c r="G90" s="135" t="s">
        <v>247</v>
      </c>
      <c r="H90" s="135"/>
    </row>
    <row r="91" spans="1:10">
      <c r="A91" s="248" t="s">
        <v>133</v>
      </c>
      <c r="B91" s="250" t="s">
        <v>49</v>
      </c>
      <c r="C91" s="206" t="s">
        <v>121</v>
      </c>
      <c r="D91" s="202">
        <v>1</v>
      </c>
      <c r="E91" s="202">
        <v>20</v>
      </c>
      <c r="F91" s="206">
        <v>40</v>
      </c>
      <c r="G91" s="135" t="s">
        <v>268</v>
      </c>
      <c r="H91" s="135"/>
    </row>
    <row r="92" spans="1:10">
      <c r="A92" s="249"/>
      <c r="B92" s="251"/>
      <c r="C92" s="207"/>
      <c r="D92" s="203">
        <v>2</v>
      </c>
      <c r="E92" s="202">
        <v>20</v>
      </c>
      <c r="F92" s="207"/>
      <c r="G92" s="131" t="s">
        <v>280</v>
      </c>
      <c r="H92" s="135"/>
    </row>
    <row r="93" spans="1:10">
      <c r="A93" s="263" t="s">
        <v>140</v>
      </c>
      <c r="B93" s="265" t="s">
        <v>141</v>
      </c>
      <c r="C93" s="206" t="s">
        <v>16</v>
      </c>
      <c r="D93" s="202">
        <v>1</v>
      </c>
      <c r="E93" s="202">
        <v>20</v>
      </c>
      <c r="F93" s="206">
        <v>40</v>
      </c>
      <c r="G93" s="135" t="s">
        <v>208</v>
      </c>
      <c r="H93" s="135" t="s">
        <v>210</v>
      </c>
    </row>
    <row r="94" spans="1:10">
      <c r="A94" s="264"/>
      <c r="B94" s="266"/>
      <c r="C94" s="207"/>
      <c r="D94" s="203">
        <v>2</v>
      </c>
      <c r="E94" s="202">
        <v>20</v>
      </c>
      <c r="F94" s="207"/>
      <c r="G94" s="131" t="s">
        <v>209</v>
      </c>
      <c r="H94" s="135" t="s">
        <v>211</v>
      </c>
      <c r="J94" s="131"/>
    </row>
    <row r="95" spans="1:10">
      <c r="A95" s="56" t="s">
        <v>142</v>
      </c>
      <c r="B95" s="62"/>
      <c r="C95" s="58"/>
      <c r="D95" s="59">
        <f>COUNT(D96:D121)</f>
        <v>26</v>
      </c>
      <c r="E95" s="59"/>
      <c r="F95" s="133">
        <f>SUM(F96:F121)</f>
        <v>830</v>
      </c>
      <c r="G95" s="133"/>
      <c r="H95" s="133"/>
    </row>
    <row r="96" spans="1:10">
      <c r="A96" s="75" t="s">
        <v>51</v>
      </c>
      <c r="B96" s="74" t="s">
        <v>36</v>
      </c>
      <c r="C96" s="51" t="s">
        <v>121</v>
      </c>
      <c r="D96" s="51">
        <v>1</v>
      </c>
      <c r="E96" s="51">
        <v>30</v>
      </c>
      <c r="F96" s="135">
        <v>30</v>
      </c>
      <c r="G96" s="135" t="s">
        <v>281</v>
      </c>
      <c r="H96" s="135"/>
    </row>
    <row r="97" spans="1:8">
      <c r="A97" s="233" t="s">
        <v>144</v>
      </c>
      <c r="B97" s="236" t="s">
        <v>35</v>
      </c>
      <c r="C97" s="206" t="s">
        <v>16</v>
      </c>
      <c r="D97" s="51">
        <v>1</v>
      </c>
      <c r="E97" s="51">
        <v>30</v>
      </c>
      <c r="F97" s="206">
        <v>120</v>
      </c>
      <c r="G97" s="135" t="s">
        <v>282</v>
      </c>
      <c r="H97" s="135"/>
    </row>
    <row r="98" spans="1:8">
      <c r="A98" s="234"/>
      <c r="B98" s="237"/>
      <c r="C98" s="228"/>
      <c r="D98" s="51">
        <v>2</v>
      </c>
      <c r="E98" s="51">
        <v>30</v>
      </c>
      <c r="F98" s="228"/>
      <c r="G98" s="135" t="s">
        <v>283</v>
      </c>
      <c r="H98" s="135"/>
    </row>
    <row r="99" spans="1:8">
      <c r="A99" s="234"/>
      <c r="B99" s="237"/>
      <c r="C99" s="228"/>
      <c r="D99" s="51">
        <v>3</v>
      </c>
      <c r="E99" s="51">
        <v>30</v>
      </c>
      <c r="F99" s="228"/>
      <c r="G99" s="135" t="s">
        <v>284</v>
      </c>
      <c r="H99" s="135" t="s">
        <v>196</v>
      </c>
    </row>
    <row r="100" spans="1:8">
      <c r="A100" s="235"/>
      <c r="B100" s="238"/>
      <c r="C100" s="207"/>
      <c r="D100" s="51">
        <v>4</v>
      </c>
      <c r="E100" s="51">
        <v>30</v>
      </c>
      <c r="F100" s="207"/>
      <c r="G100" s="131" t="s">
        <v>197</v>
      </c>
      <c r="H100" s="135"/>
    </row>
    <row r="101" spans="1:8" ht="24">
      <c r="A101" s="75" t="s">
        <v>53</v>
      </c>
      <c r="B101" s="74" t="s">
        <v>42</v>
      </c>
      <c r="C101" s="51" t="s">
        <v>121</v>
      </c>
      <c r="D101" s="51">
        <v>1</v>
      </c>
      <c r="E101" s="51">
        <v>30</v>
      </c>
      <c r="F101" s="135">
        <v>30</v>
      </c>
      <c r="G101" s="131" t="s">
        <v>285</v>
      </c>
      <c r="H101" s="135"/>
    </row>
    <row r="102" spans="1:8" ht="16.5" customHeight="1">
      <c r="A102" s="75" t="s">
        <v>44</v>
      </c>
      <c r="B102" s="74" t="s">
        <v>34</v>
      </c>
      <c r="C102" s="51" t="s">
        <v>121</v>
      </c>
      <c r="D102" s="51">
        <v>1</v>
      </c>
      <c r="E102" s="51">
        <v>30</v>
      </c>
      <c r="F102" s="135">
        <v>30</v>
      </c>
      <c r="G102" s="135" t="s">
        <v>261</v>
      </c>
      <c r="H102" s="135"/>
    </row>
    <row r="103" spans="1:8">
      <c r="A103" s="233" t="s">
        <v>15</v>
      </c>
      <c r="B103" s="236" t="s">
        <v>55</v>
      </c>
      <c r="C103" s="206" t="s">
        <v>16</v>
      </c>
      <c r="D103" s="51">
        <v>1</v>
      </c>
      <c r="E103" s="51">
        <v>40</v>
      </c>
      <c r="F103" s="206">
        <v>240</v>
      </c>
      <c r="G103" s="135" t="s">
        <v>246</v>
      </c>
      <c r="H103" s="135"/>
    </row>
    <row r="104" spans="1:8">
      <c r="A104" s="234"/>
      <c r="B104" s="237"/>
      <c r="C104" s="228"/>
      <c r="D104" s="51">
        <v>2</v>
      </c>
      <c r="E104" s="51">
        <v>40</v>
      </c>
      <c r="F104" s="228"/>
      <c r="G104" s="135" t="s">
        <v>255</v>
      </c>
      <c r="H104" s="135"/>
    </row>
    <row r="105" spans="1:8">
      <c r="A105" s="234"/>
      <c r="B105" s="237"/>
      <c r="C105" s="228"/>
      <c r="D105" s="51">
        <v>3</v>
      </c>
      <c r="E105" s="51">
        <v>40</v>
      </c>
      <c r="F105" s="228"/>
      <c r="G105" s="131" t="s">
        <v>249</v>
      </c>
      <c r="H105" s="135"/>
    </row>
    <row r="106" spans="1:8">
      <c r="A106" s="234"/>
      <c r="B106" s="237"/>
      <c r="C106" s="228"/>
      <c r="D106" s="51">
        <v>4</v>
      </c>
      <c r="E106" s="51">
        <v>40</v>
      </c>
      <c r="F106" s="228"/>
      <c r="G106" s="135" t="s">
        <v>188</v>
      </c>
      <c r="H106" s="135"/>
    </row>
    <row r="107" spans="1:8">
      <c r="A107" s="234"/>
      <c r="B107" s="237"/>
      <c r="C107" s="228"/>
      <c r="D107" s="51">
        <v>5</v>
      </c>
      <c r="E107" s="51">
        <v>40</v>
      </c>
      <c r="F107" s="228"/>
      <c r="G107" s="135" t="s">
        <v>267</v>
      </c>
      <c r="H107" s="135"/>
    </row>
    <row r="108" spans="1:8">
      <c r="A108" s="235"/>
      <c r="B108" s="238"/>
      <c r="C108" s="207"/>
      <c r="D108" s="51">
        <v>6</v>
      </c>
      <c r="E108" s="51">
        <v>40</v>
      </c>
      <c r="F108" s="207"/>
      <c r="G108" s="135" t="s">
        <v>286</v>
      </c>
      <c r="H108" s="135"/>
    </row>
    <row r="109" spans="1:8" ht="22.5" customHeight="1">
      <c r="A109" s="233" t="s">
        <v>145</v>
      </c>
      <c r="B109" s="236" t="s">
        <v>146</v>
      </c>
      <c r="C109" s="206" t="s">
        <v>104</v>
      </c>
      <c r="D109" s="51">
        <v>1</v>
      </c>
      <c r="E109" s="51">
        <v>30</v>
      </c>
      <c r="F109" s="206">
        <v>90</v>
      </c>
      <c r="G109" s="135" t="s">
        <v>287</v>
      </c>
      <c r="H109" s="135"/>
    </row>
    <row r="110" spans="1:8" ht="22.5" customHeight="1">
      <c r="A110" s="234"/>
      <c r="B110" s="237"/>
      <c r="C110" s="228"/>
      <c r="D110" s="51">
        <v>2</v>
      </c>
      <c r="E110" s="51">
        <v>30</v>
      </c>
      <c r="F110" s="228"/>
      <c r="G110" s="135">
        <v>9.1300000000000008</v>
      </c>
      <c r="H110" s="135" t="s">
        <v>199</v>
      </c>
    </row>
    <row r="111" spans="1:8" ht="22.5" customHeight="1">
      <c r="A111" s="235"/>
      <c r="B111" s="238"/>
      <c r="C111" s="207"/>
      <c r="D111" s="51">
        <v>3</v>
      </c>
      <c r="E111" s="51">
        <v>30</v>
      </c>
      <c r="F111" s="207"/>
      <c r="G111" s="135" t="s">
        <v>288</v>
      </c>
      <c r="H111" s="135"/>
    </row>
    <row r="112" spans="1:8" ht="24">
      <c r="A112" s="75" t="s">
        <v>56</v>
      </c>
      <c r="B112" s="74" t="s">
        <v>57</v>
      </c>
      <c r="C112" s="51" t="s">
        <v>16</v>
      </c>
      <c r="D112" s="51">
        <v>1</v>
      </c>
      <c r="E112" s="51">
        <v>30</v>
      </c>
      <c r="F112" s="135">
        <v>30</v>
      </c>
      <c r="G112" s="135" t="s">
        <v>289</v>
      </c>
      <c r="H112" s="135"/>
    </row>
    <row r="113" spans="1:8" ht="24">
      <c r="A113" s="75" t="s">
        <v>149</v>
      </c>
      <c r="B113" s="74" t="s">
        <v>42</v>
      </c>
      <c r="C113" s="51" t="s">
        <v>16</v>
      </c>
      <c r="D113" s="51">
        <v>1</v>
      </c>
      <c r="E113" s="51">
        <v>30</v>
      </c>
      <c r="F113" s="135">
        <v>30</v>
      </c>
      <c r="G113" s="135" t="s">
        <v>266</v>
      </c>
      <c r="H113" s="135"/>
    </row>
    <row r="114" spans="1:8" ht="23.25" customHeight="1">
      <c r="A114" s="75" t="s">
        <v>58</v>
      </c>
      <c r="B114" s="74" t="s">
        <v>42</v>
      </c>
      <c r="C114" s="51" t="s">
        <v>95</v>
      </c>
      <c r="D114" s="51">
        <v>1</v>
      </c>
      <c r="E114" s="51">
        <v>30</v>
      </c>
      <c r="F114" s="135">
        <v>30</v>
      </c>
      <c r="G114" s="135" t="s">
        <v>290</v>
      </c>
      <c r="H114" s="135"/>
    </row>
    <row r="115" spans="1:8" ht="24">
      <c r="A115" s="75" t="s">
        <v>59</v>
      </c>
      <c r="B115" s="74" t="s">
        <v>42</v>
      </c>
      <c r="C115" s="77" t="s">
        <v>1</v>
      </c>
      <c r="D115" s="77">
        <v>1</v>
      </c>
      <c r="E115" s="77">
        <v>30</v>
      </c>
      <c r="F115" s="135">
        <v>30</v>
      </c>
      <c r="G115" s="135" t="s">
        <v>291</v>
      </c>
      <c r="H115" s="135"/>
    </row>
    <row r="116" spans="1:8" ht="24" customHeight="1">
      <c r="A116" s="233" t="s">
        <v>54</v>
      </c>
      <c r="B116" s="236" t="s">
        <v>42</v>
      </c>
      <c r="C116" s="206" t="s">
        <v>95</v>
      </c>
      <c r="D116" s="51">
        <v>1</v>
      </c>
      <c r="E116" s="51">
        <v>30</v>
      </c>
      <c r="F116" s="206">
        <v>90</v>
      </c>
      <c r="G116" s="135" t="s">
        <v>292</v>
      </c>
      <c r="H116" s="135"/>
    </row>
    <row r="117" spans="1:8">
      <c r="A117" s="234"/>
      <c r="B117" s="237"/>
      <c r="C117" s="228"/>
      <c r="D117" s="51">
        <v>2</v>
      </c>
      <c r="E117" s="51">
        <v>30</v>
      </c>
      <c r="F117" s="228"/>
      <c r="G117" s="135" t="s">
        <v>293</v>
      </c>
      <c r="H117" s="135"/>
    </row>
    <row r="118" spans="1:8">
      <c r="A118" s="235"/>
      <c r="B118" s="238"/>
      <c r="C118" s="207"/>
      <c r="D118" s="51">
        <v>3</v>
      </c>
      <c r="E118" s="51">
        <v>30</v>
      </c>
      <c r="F118" s="207"/>
      <c r="G118" s="131" t="s">
        <v>198</v>
      </c>
      <c r="H118" s="135"/>
    </row>
    <row r="119" spans="1:8" ht="24">
      <c r="A119" s="73" t="s">
        <v>52</v>
      </c>
      <c r="B119" s="76" t="s">
        <v>42</v>
      </c>
      <c r="C119" s="51" t="s">
        <v>16</v>
      </c>
      <c r="D119" s="65">
        <v>1</v>
      </c>
      <c r="E119" s="65">
        <v>30</v>
      </c>
      <c r="F119" s="65">
        <v>30</v>
      </c>
      <c r="G119" s="198" t="s">
        <v>244</v>
      </c>
    </row>
    <row r="120" spans="1:8" ht="24">
      <c r="A120" s="75" t="s">
        <v>12</v>
      </c>
      <c r="B120" s="74" t="s">
        <v>42</v>
      </c>
      <c r="C120" s="51" t="s">
        <v>16</v>
      </c>
      <c r="D120" s="51">
        <v>1</v>
      </c>
      <c r="E120" s="51">
        <v>30</v>
      </c>
      <c r="F120" s="135">
        <v>30</v>
      </c>
      <c r="G120" s="135" t="s">
        <v>294</v>
      </c>
      <c r="H120" s="135"/>
    </row>
    <row r="121" spans="1:8" ht="24">
      <c r="A121" s="75" t="s">
        <v>147</v>
      </c>
      <c r="B121" s="74" t="s">
        <v>148</v>
      </c>
      <c r="C121" s="77" t="s">
        <v>1</v>
      </c>
      <c r="D121" s="77">
        <v>1</v>
      </c>
      <c r="E121" s="77">
        <v>20</v>
      </c>
      <c r="F121" s="136">
        <v>20</v>
      </c>
      <c r="G121" s="135" t="s">
        <v>251</v>
      </c>
      <c r="H121" s="136"/>
    </row>
    <row r="122" spans="1:8">
      <c r="A122" s="56" t="s">
        <v>150</v>
      </c>
      <c r="B122" s="62"/>
      <c r="C122" s="58"/>
      <c r="D122" s="59">
        <f>COUNT(D123:D136)</f>
        <v>14</v>
      </c>
      <c r="E122" s="59"/>
      <c r="F122" s="133">
        <f>SUM(F123:F136)</f>
        <v>380</v>
      </c>
      <c r="G122" s="133"/>
      <c r="H122" s="133"/>
    </row>
    <row r="123" spans="1:8" ht="21" customHeight="1">
      <c r="A123" s="229" t="s">
        <v>153</v>
      </c>
      <c r="B123" s="231" t="s">
        <v>35</v>
      </c>
      <c r="C123" s="223" t="s">
        <v>16</v>
      </c>
      <c r="D123" s="50">
        <v>1</v>
      </c>
      <c r="E123" s="50">
        <v>20</v>
      </c>
      <c r="F123" s="223">
        <v>40</v>
      </c>
      <c r="G123" s="130" t="s">
        <v>295</v>
      </c>
      <c r="H123" s="130"/>
    </row>
    <row r="124" spans="1:8" ht="21" customHeight="1">
      <c r="A124" s="230"/>
      <c r="B124" s="232"/>
      <c r="C124" s="224"/>
      <c r="D124" s="50">
        <v>2</v>
      </c>
      <c r="E124" s="50">
        <v>20</v>
      </c>
      <c r="F124" s="224"/>
      <c r="G124" s="130" t="s">
        <v>197</v>
      </c>
      <c r="H124" s="130"/>
    </row>
    <row r="125" spans="1:8" ht="21" customHeight="1">
      <c r="A125" s="177" t="s">
        <v>156</v>
      </c>
      <c r="B125" s="80" t="s">
        <v>34</v>
      </c>
      <c r="C125" s="50" t="s">
        <v>16</v>
      </c>
      <c r="D125" s="50">
        <v>1</v>
      </c>
      <c r="E125" s="50">
        <v>30</v>
      </c>
      <c r="F125" s="130">
        <v>30</v>
      </c>
      <c r="G125" s="130" t="s">
        <v>244</v>
      </c>
      <c r="H125" s="130"/>
    </row>
    <row r="126" spans="1:8" ht="21" customHeight="1">
      <c r="A126" s="229" t="s">
        <v>157</v>
      </c>
      <c r="B126" s="231" t="s">
        <v>42</v>
      </c>
      <c r="C126" s="223" t="s">
        <v>16</v>
      </c>
      <c r="D126" s="50">
        <v>1</v>
      </c>
      <c r="E126" s="50">
        <v>30</v>
      </c>
      <c r="F126" s="223">
        <v>60</v>
      </c>
      <c r="G126" s="130" t="s">
        <v>296</v>
      </c>
      <c r="H126" s="130"/>
    </row>
    <row r="127" spans="1:8" ht="21" customHeight="1">
      <c r="A127" s="230"/>
      <c r="B127" s="232"/>
      <c r="C127" s="224"/>
      <c r="D127" s="50">
        <v>2</v>
      </c>
      <c r="E127" s="50">
        <v>30</v>
      </c>
      <c r="F127" s="224"/>
      <c r="G127" s="130" t="s">
        <v>200</v>
      </c>
      <c r="H127" s="130"/>
    </row>
    <row r="128" spans="1:8" ht="21" customHeight="1">
      <c r="A128" s="177" t="s">
        <v>151</v>
      </c>
      <c r="B128" s="80" t="s">
        <v>42</v>
      </c>
      <c r="C128" s="50" t="s">
        <v>16</v>
      </c>
      <c r="D128" s="50">
        <v>1</v>
      </c>
      <c r="E128" s="50">
        <v>30</v>
      </c>
      <c r="F128" s="130">
        <v>30</v>
      </c>
      <c r="G128" s="130" t="s">
        <v>282</v>
      </c>
      <c r="H128" s="130"/>
    </row>
    <row r="129" spans="1:8" ht="24">
      <c r="A129" s="177" t="s">
        <v>152</v>
      </c>
      <c r="B129" s="80" t="s">
        <v>42</v>
      </c>
      <c r="C129" s="50" t="s">
        <v>16</v>
      </c>
      <c r="D129" s="50">
        <v>1</v>
      </c>
      <c r="E129" s="50">
        <v>30</v>
      </c>
      <c r="F129" s="130">
        <v>30</v>
      </c>
      <c r="G129" s="130" t="s">
        <v>297</v>
      </c>
      <c r="H129" s="130"/>
    </row>
    <row r="130" spans="1:8">
      <c r="A130" s="177" t="s">
        <v>154</v>
      </c>
      <c r="B130" s="80" t="s">
        <v>34</v>
      </c>
      <c r="C130" s="65" t="s">
        <v>121</v>
      </c>
      <c r="D130" s="65">
        <v>1</v>
      </c>
      <c r="E130" s="65">
        <v>30</v>
      </c>
      <c r="F130" s="131">
        <v>30</v>
      </c>
      <c r="G130" s="131" t="s">
        <v>268</v>
      </c>
      <c r="H130" s="130"/>
    </row>
    <row r="131" spans="1:8">
      <c r="A131" s="229" t="s">
        <v>155</v>
      </c>
      <c r="B131" s="231" t="s">
        <v>42</v>
      </c>
      <c r="C131" s="223" t="s">
        <v>16</v>
      </c>
      <c r="D131" s="50">
        <v>1</v>
      </c>
      <c r="E131" s="50">
        <v>30</v>
      </c>
      <c r="F131" s="223">
        <v>90</v>
      </c>
      <c r="G131" s="130" t="s">
        <v>298</v>
      </c>
      <c r="H131" s="130"/>
    </row>
    <row r="132" spans="1:8">
      <c r="A132" s="242"/>
      <c r="B132" s="243"/>
      <c r="C132" s="244"/>
      <c r="D132" s="50">
        <v>2</v>
      </c>
      <c r="E132" s="50">
        <v>30</v>
      </c>
      <c r="F132" s="244"/>
      <c r="G132" s="130" t="s">
        <v>253</v>
      </c>
      <c r="H132" s="130"/>
    </row>
    <row r="133" spans="1:8">
      <c r="A133" s="230"/>
      <c r="B133" s="232"/>
      <c r="C133" s="224"/>
      <c r="D133" s="50">
        <v>3</v>
      </c>
      <c r="E133" s="50">
        <v>30</v>
      </c>
      <c r="F133" s="224"/>
      <c r="G133" s="130" t="s">
        <v>286</v>
      </c>
      <c r="H133" s="130"/>
    </row>
    <row r="134" spans="1:8" ht="24">
      <c r="A134" s="177" t="s">
        <v>60</v>
      </c>
      <c r="B134" s="80" t="s">
        <v>42</v>
      </c>
      <c r="C134" s="50" t="s">
        <v>16</v>
      </c>
      <c r="D134" s="50">
        <v>1</v>
      </c>
      <c r="E134" s="50">
        <v>30</v>
      </c>
      <c r="F134" s="130">
        <v>30</v>
      </c>
      <c r="G134" s="130" t="s">
        <v>219</v>
      </c>
      <c r="H134" s="130"/>
    </row>
    <row r="135" spans="1:8" ht="24" customHeight="1">
      <c r="A135" s="229" t="s">
        <v>158</v>
      </c>
      <c r="B135" s="231" t="s">
        <v>42</v>
      </c>
      <c r="C135" s="223" t="s">
        <v>16</v>
      </c>
      <c r="D135" s="50">
        <v>1</v>
      </c>
      <c r="E135" s="50">
        <v>20</v>
      </c>
      <c r="F135" s="223">
        <v>40</v>
      </c>
      <c r="G135" s="130" t="s">
        <v>291</v>
      </c>
      <c r="H135" s="130"/>
    </row>
    <row r="136" spans="1:8">
      <c r="A136" s="230"/>
      <c r="B136" s="232"/>
      <c r="C136" s="224"/>
      <c r="D136" s="50">
        <v>2</v>
      </c>
      <c r="E136" s="50">
        <v>20</v>
      </c>
      <c r="F136" s="224"/>
      <c r="G136" s="130" t="s">
        <v>247</v>
      </c>
      <c r="H136" s="130"/>
    </row>
    <row r="137" spans="1:8">
      <c r="A137" s="54" t="s">
        <v>159</v>
      </c>
      <c r="B137" s="72"/>
      <c r="C137" s="55"/>
      <c r="D137" s="55">
        <f>D138+D153</f>
        <v>24</v>
      </c>
      <c r="E137" s="55"/>
      <c r="F137" s="137">
        <f>F138+F153</f>
        <v>740</v>
      </c>
      <c r="G137" s="137"/>
      <c r="H137" s="137"/>
    </row>
    <row r="138" spans="1:8">
      <c r="A138" s="56" t="s">
        <v>160</v>
      </c>
      <c r="B138" s="62"/>
      <c r="C138" s="58"/>
      <c r="D138" s="59">
        <f>COUNT(D139:D152)</f>
        <v>14</v>
      </c>
      <c r="E138" s="81"/>
      <c r="F138" s="133">
        <f>SUM(F139:F152)</f>
        <v>460</v>
      </c>
      <c r="G138" s="133"/>
      <c r="H138" s="133"/>
    </row>
    <row r="139" spans="1:8">
      <c r="A139" s="217" t="s">
        <v>162</v>
      </c>
      <c r="B139" s="219" t="s">
        <v>35</v>
      </c>
      <c r="C139" s="221" t="s">
        <v>121</v>
      </c>
      <c r="D139" s="50">
        <v>1</v>
      </c>
      <c r="E139" s="50">
        <v>20</v>
      </c>
      <c r="F139" s="223">
        <v>40</v>
      </c>
      <c r="G139" s="135" t="s">
        <v>270</v>
      </c>
      <c r="H139" s="135"/>
    </row>
    <row r="140" spans="1:8">
      <c r="A140" s="218"/>
      <c r="B140" s="220"/>
      <c r="C140" s="222"/>
      <c r="D140" s="50">
        <v>2</v>
      </c>
      <c r="E140" s="50">
        <v>20</v>
      </c>
      <c r="F140" s="224"/>
      <c r="G140" s="135" t="s">
        <v>190</v>
      </c>
      <c r="H140" s="135"/>
    </row>
    <row r="141" spans="1:8">
      <c r="A141" s="217" t="s">
        <v>163</v>
      </c>
      <c r="B141" s="219" t="s">
        <v>164</v>
      </c>
      <c r="C141" s="221" t="s">
        <v>16</v>
      </c>
      <c r="D141" s="51">
        <v>1</v>
      </c>
      <c r="E141" s="51">
        <v>30</v>
      </c>
      <c r="F141" s="206">
        <v>90</v>
      </c>
      <c r="G141" s="135" t="s">
        <v>246</v>
      </c>
      <c r="H141" s="135"/>
    </row>
    <row r="142" spans="1:8">
      <c r="A142" s="225"/>
      <c r="B142" s="226"/>
      <c r="C142" s="227"/>
      <c r="D142" s="51">
        <v>2</v>
      </c>
      <c r="E142" s="51">
        <v>30</v>
      </c>
      <c r="F142" s="228"/>
      <c r="G142" s="135" t="s">
        <v>297</v>
      </c>
      <c r="H142" s="135"/>
    </row>
    <row r="143" spans="1:8">
      <c r="A143" s="218"/>
      <c r="B143" s="220"/>
      <c r="C143" s="222"/>
      <c r="D143" s="51">
        <v>3</v>
      </c>
      <c r="E143" s="51">
        <v>30</v>
      </c>
      <c r="F143" s="207"/>
      <c r="G143" s="135" t="s">
        <v>195</v>
      </c>
      <c r="H143" s="135"/>
    </row>
    <row r="144" spans="1:8">
      <c r="A144" s="217" t="s">
        <v>62</v>
      </c>
      <c r="B144" s="219" t="s">
        <v>38</v>
      </c>
      <c r="C144" s="221" t="s">
        <v>16</v>
      </c>
      <c r="D144" s="51">
        <v>1</v>
      </c>
      <c r="E144" s="51">
        <v>40</v>
      </c>
      <c r="F144" s="206">
        <v>120</v>
      </c>
      <c r="G144" s="135" t="s">
        <v>248</v>
      </c>
      <c r="H144" s="135"/>
    </row>
    <row r="145" spans="1:8">
      <c r="A145" s="225"/>
      <c r="B145" s="226"/>
      <c r="C145" s="227"/>
      <c r="D145" s="51">
        <v>2</v>
      </c>
      <c r="E145" s="51">
        <v>40</v>
      </c>
      <c r="F145" s="228"/>
      <c r="G145" s="135" t="s">
        <v>188</v>
      </c>
      <c r="H145" s="135"/>
    </row>
    <row r="146" spans="1:8">
      <c r="A146" s="218"/>
      <c r="B146" s="220"/>
      <c r="C146" s="222"/>
      <c r="D146" s="51">
        <v>3</v>
      </c>
      <c r="E146" s="51">
        <v>40</v>
      </c>
      <c r="F146" s="207"/>
      <c r="G146" s="135" t="s">
        <v>197</v>
      </c>
      <c r="H146" s="135"/>
    </row>
    <row r="147" spans="1:8">
      <c r="A147" s="217" t="s">
        <v>165</v>
      </c>
      <c r="B147" s="219" t="s">
        <v>42</v>
      </c>
      <c r="C147" s="221" t="s">
        <v>16</v>
      </c>
      <c r="D147" s="51">
        <v>1</v>
      </c>
      <c r="E147" s="51">
        <v>30</v>
      </c>
      <c r="F147" s="206">
        <v>90</v>
      </c>
      <c r="G147" s="135" t="s">
        <v>298</v>
      </c>
      <c r="H147" s="135"/>
    </row>
    <row r="148" spans="1:8">
      <c r="A148" s="225"/>
      <c r="B148" s="226"/>
      <c r="C148" s="227"/>
      <c r="D148" s="51">
        <v>2</v>
      </c>
      <c r="E148" s="51">
        <v>30</v>
      </c>
      <c r="F148" s="228"/>
      <c r="G148" s="135" t="s">
        <v>266</v>
      </c>
      <c r="H148" s="135"/>
    </row>
    <row r="149" spans="1:8">
      <c r="A149" s="218"/>
      <c r="B149" s="220"/>
      <c r="C149" s="222"/>
      <c r="D149" s="51">
        <v>3</v>
      </c>
      <c r="E149" s="51">
        <v>30</v>
      </c>
      <c r="F149" s="207"/>
      <c r="G149" s="135" t="s">
        <v>299</v>
      </c>
      <c r="H149" s="135"/>
    </row>
    <row r="150" spans="1:8">
      <c r="A150" s="233" t="s">
        <v>61</v>
      </c>
      <c r="B150" s="236" t="s">
        <v>37</v>
      </c>
      <c r="C150" s="239" t="s">
        <v>161</v>
      </c>
      <c r="D150" s="51">
        <v>1</v>
      </c>
      <c r="E150" s="51">
        <v>40</v>
      </c>
      <c r="F150" s="206">
        <v>120</v>
      </c>
      <c r="G150" s="135" t="s">
        <v>300</v>
      </c>
      <c r="H150" s="135"/>
    </row>
    <row r="151" spans="1:8">
      <c r="A151" s="234"/>
      <c r="B151" s="237"/>
      <c r="C151" s="240"/>
      <c r="D151" s="51">
        <v>2</v>
      </c>
      <c r="E151" s="51">
        <v>40</v>
      </c>
      <c r="F151" s="228"/>
      <c r="G151" s="135" t="s">
        <v>301</v>
      </c>
      <c r="H151" s="135"/>
    </row>
    <row r="152" spans="1:8">
      <c r="A152" s="235"/>
      <c r="B152" s="238"/>
      <c r="C152" s="241"/>
      <c r="D152" s="51">
        <v>4</v>
      </c>
      <c r="E152" s="51">
        <v>40</v>
      </c>
      <c r="F152" s="207"/>
      <c r="G152" s="135" t="s">
        <v>302</v>
      </c>
      <c r="H152" s="135"/>
    </row>
    <row r="153" spans="1:8" ht="28.5" customHeight="1">
      <c r="A153" s="87" t="s">
        <v>166</v>
      </c>
      <c r="B153" s="88"/>
      <c r="C153" s="89"/>
      <c r="D153" s="59">
        <f>COUNT(D154:D163)</f>
        <v>10</v>
      </c>
      <c r="E153" s="89"/>
      <c r="F153" s="138">
        <f>SUM(F154:F163)</f>
        <v>280</v>
      </c>
      <c r="G153" s="138"/>
      <c r="H153" s="138"/>
    </row>
    <row r="154" spans="1:8">
      <c r="A154" s="208" t="s">
        <v>167</v>
      </c>
      <c r="B154" s="214" t="s">
        <v>168</v>
      </c>
      <c r="C154" s="214" t="s">
        <v>104</v>
      </c>
      <c r="D154" s="51">
        <v>1</v>
      </c>
      <c r="E154" s="51">
        <v>30</v>
      </c>
      <c r="F154" s="206">
        <v>120</v>
      </c>
      <c r="G154" s="131">
        <v>4.0999999999999996</v>
      </c>
      <c r="H154" s="131"/>
    </row>
    <row r="155" spans="1:8">
      <c r="A155" s="209"/>
      <c r="B155" s="215"/>
      <c r="C155" s="215"/>
      <c r="D155" s="51">
        <v>2</v>
      </c>
      <c r="E155" s="51">
        <v>30</v>
      </c>
      <c r="F155" s="228"/>
      <c r="G155" s="131">
        <v>4.2</v>
      </c>
      <c r="H155" s="131"/>
    </row>
    <row r="156" spans="1:8">
      <c r="A156" s="209"/>
      <c r="B156" s="215"/>
      <c r="C156" s="215"/>
      <c r="D156" s="51">
        <v>3</v>
      </c>
      <c r="E156" s="51">
        <v>30</v>
      </c>
      <c r="F156" s="228"/>
      <c r="G156" s="131" t="s">
        <v>201</v>
      </c>
      <c r="H156" s="131"/>
    </row>
    <row r="157" spans="1:8">
      <c r="A157" s="210"/>
      <c r="B157" s="216"/>
      <c r="C157" s="216"/>
      <c r="D157" s="51">
        <v>4</v>
      </c>
      <c r="E157" s="51">
        <v>30</v>
      </c>
      <c r="F157" s="207"/>
      <c r="G157" s="131" t="s">
        <v>212</v>
      </c>
      <c r="H157" s="131"/>
    </row>
    <row r="158" spans="1:8" ht="28.5" customHeight="1">
      <c r="A158" s="71" t="s">
        <v>169</v>
      </c>
      <c r="B158" s="64" t="s">
        <v>170</v>
      </c>
      <c r="C158" s="65" t="s">
        <v>121</v>
      </c>
      <c r="D158" s="65">
        <v>1</v>
      </c>
      <c r="E158" s="65">
        <v>30</v>
      </c>
      <c r="F158" s="131">
        <v>30</v>
      </c>
      <c r="G158" s="131" t="s">
        <v>303</v>
      </c>
      <c r="H158" s="131" t="s">
        <v>304</v>
      </c>
    </row>
    <row r="159" spans="1:8">
      <c r="A159" s="208" t="s">
        <v>171</v>
      </c>
      <c r="B159" s="211" t="s">
        <v>172</v>
      </c>
      <c r="C159" s="214" t="s">
        <v>104</v>
      </c>
      <c r="D159" s="51">
        <v>1</v>
      </c>
      <c r="E159" s="51">
        <v>30</v>
      </c>
      <c r="F159" s="214">
        <v>90</v>
      </c>
      <c r="G159" s="131" t="s">
        <v>305</v>
      </c>
      <c r="H159" s="131" t="s">
        <v>220</v>
      </c>
    </row>
    <row r="160" spans="1:8">
      <c r="A160" s="209"/>
      <c r="B160" s="212"/>
      <c r="C160" s="215"/>
      <c r="D160" s="51">
        <v>2</v>
      </c>
      <c r="E160" s="51">
        <v>30</v>
      </c>
      <c r="F160" s="215"/>
      <c r="G160" s="131" t="s">
        <v>306</v>
      </c>
      <c r="H160" s="131" t="s">
        <v>203</v>
      </c>
    </row>
    <row r="161" spans="1:8">
      <c r="A161" s="210"/>
      <c r="B161" s="213"/>
      <c r="C161" s="216"/>
      <c r="D161" s="51">
        <v>3</v>
      </c>
      <c r="E161" s="51">
        <v>30</v>
      </c>
      <c r="F161" s="216"/>
      <c r="G161" s="131" t="s">
        <v>307</v>
      </c>
      <c r="H161" s="131" t="s">
        <v>203</v>
      </c>
    </row>
    <row r="162" spans="1:8">
      <c r="A162" s="71" t="s">
        <v>216</v>
      </c>
      <c r="B162" s="64" t="s">
        <v>173</v>
      </c>
      <c r="C162" s="65" t="s">
        <v>174</v>
      </c>
      <c r="D162" s="65">
        <v>1</v>
      </c>
      <c r="E162" s="65">
        <v>20</v>
      </c>
      <c r="F162" s="131">
        <v>20</v>
      </c>
      <c r="G162" s="131" t="s">
        <v>215</v>
      </c>
      <c r="H162" s="131" t="s">
        <v>217</v>
      </c>
    </row>
    <row r="163" spans="1:8" ht="17.25" thickBot="1">
      <c r="A163" s="90" t="s">
        <v>221</v>
      </c>
      <c r="B163" s="91" t="s">
        <v>173</v>
      </c>
      <c r="C163" s="92" t="s">
        <v>175</v>
      </c>
      <c r="D163" s="92">
        <v>1</v>
      </c>
      <c r="E163" s="92">
        <v>20</v>
      </c>
      <c r="F163" s="139">
        <v>20</v>
      </c>
      <c r="G163" s="139" t="s">
        <v>204</v>
      </c>
      <c r="H163" s="139" t="s">
        <v>205</v>
      </c>
    </row>
  </sheetData>
  <mergeCells count="157">
    <mergeCell ref="A1:H1"/>
    <mergeCell ref="A71:A75"/>
    <mergeCell ref="B71:B75"/>
    <mergeCell ref="C71:C75"/>
    <mergeCell ref="F71:F75"/>
    <mergeCell ref="A62:A63"/>
    <mergeCell ref="B62:B63"/>
    <mergeCell ref="C62:C63"/>
    <mergeCell ref="F62:F63"/>
    <mergeCell ref="A25:A26"/>
    <mergeCell ref="B25:B26"/>
    <mergeCell ref="C25:C26"/>
    <mergeCell ref="F25:F26"/>
    <mergeCell ref="A29:A30"/>
    <mergeCell ref="B29:B30"/>
    <mergeCell ref="C29:C30"/>
    <mergeCell ref="F29:F30"/>
    <mergeCell ref="A31:A32"/>
    <mergeCell ref="B31:B32"/>
    <mergeCell ref="C31:C32"/>
    <mergeCell ref="F31:F32"/>
    <mergeCell ref="B6:B14"/>
    <mergeCell ref="C6:C14"/>
    <mergeCell ref="F6:F14"/>
    <mergeCell ref="A93:A94"/>
    <mergeCell ref="B93:B94"/>
    <mergeCell ref="C93:C94"/>
    <mergeCell ref="F93:F94"/>
    <mergeCell ref="A15:A19"/>
    <mergeCell ref="B15:B19"/>
    <mergeCell ref="C15:C19"/>
    <mergeCell ref="F15:F19"/>
    <mergeCell ref="A20:A24"/>
    <mergeCell ref="B20:B24"/>
    <mergeCell ref="C20:C24"/>
    <mergeCell ref="F20:F24"/>
    <mergeCell ref="F35:F37"/>
    <mergeCell ref="A38:A39"/>
    <mergeCell ref="B38:B39"/>
    <mergeCell ref="C38:C39"/>
    <mergeCell ref="F38:F39"/>
    <mergeCell ref="A35:A37"/>
    <mergeCell ref="B35:B37"/>
    <mergeCell ref="C35:C37"/>
    <mergeCell ref="A64:A70"/>
    <mergeCell ref="B64:B70"/>
    <mergeCell ref="C64:C70"/>
    <mergeCell ref="F64:F70"/>
    <mergeCell ref="A52:A55"/>
    <mergeCell ref="B52:B55"/>
    <mergeCell ref="C52:C55"/>
    <mergeCell ref="F52:F55"/>
    <mergeCell ref="F91:F92"/>
    <mergeCell ref="A80:A81"/>
    <mergeCell ref="B80:B81"/>
    <mergeCell ref="C80:C81"/>
    <mergeCell ref="F80:F81"/>
    <mergeCell ref="A91:A92"/>
    <mergeCell ref="B91:B92"/>
    <mergeCell ref="C91:C92"/>
    <mergeCell ref="A56:A59"/>
    <mergeCell ref="B56:B59"/>
    <mergeCell ref="C56:C59"/>
    <mergeCell ref="F56:F59"/>
    <mergeCell ref="A84:A85"/>
    <mergeCell ref="B84:B85"/>
    <mergeCell ref="C84:C85"/>
    <mergeCell ref="F84:F85"/>
    <mergeCell ref="A88:A90"/>
    <mergeCell ref="B88:B90"/>
    <mergeCell ref="C88:C90"/>
    <mergeCell ref="F88:F90"/>
    <mergeCell ref="A6:A14"/>
    <mergeCell ref="A33:A34"/>
    <mergeCell ref="B33:B34"/>
    <mergeCell ref="C33:C34"/>
    <mergeCell ref="F33:F34"/>
    <mergeCell ref="A86:A87"/>
    <mergeCell ref="B86:B87"/>
    <mergeCell ref="C86:C87"/>
    <mergeCell ref="F86:F87"/>
    <mergeCell ref="A82:A83"/>
    <mergeCell ref="B82:B83"/>
    <mergeCell ref="C82:C83"/>
    <mergeCell ref="F82:F83"/>
    <mergeCell ref="A40:A41"/>
    <mergeCell ref="B40:B41"/>
    <mergeCell ref="C40:C41"/>
    <mergeCell ref="F40:F41"/>
    <mergeCell ref="A60:A61"/>
    <mergeCell ref="B60:B61"/>
    <mergeCell ref="C60:C61"/>
    <mergeCell ref="F60:F61"/>
    <mergeCell ref="A78:A79"/>
    <mergeCell ref="B78:B79"/>
    <mergeCell ref="F78:F79"/>
    <mergeCell ref="A97:A100"/>
    <mergeCell ref="B97:B100"/>
    <mergeCell ref="C97:C100"/>
    <mergeCell ref="F97:F100"/>
    <mergeCell ref="A116:A118"/>
    <mergeCell ref="B116:B118"/>
    <mergeCell ref="C116:C118"/>
    <mergeCell ref="F116:F118"/>
    <mergeCell ref="A103:A108"/>
    <mergeCell ref="B103:B108"/>
    <mergeCell ref="C103:C108"/>
    <mergeCell ref="F103:F108"/>
    <mergeCell ref="A109:A111"/>
    <mergeCell ref="B109:B111"/>
    <mergeCell ref="C109:C111"/>
    <mergeCell ref="F109:F111"/>
    <mergeCell ref="A123:A124"/>
    <mergeCell ref="B123:B124"/>
    <mergeCell ref="C123:C124"/>
    <mergeCell ref="F123:F124"/>
    <mergeCell ref="A131:A133"/>
    <mergeCell ref="B131:B133"/>
    <mergeCell ref="C131:C133"/>
    <mergeCell ref="F131:F133"/>
    <mergeCell ref="A126:A127"/>
    <mergeCell ref="F147:F149"/>
    <mergeCell ref="A135:A136"/>
    <mergeCell ref="B126:B127"/>
    <mergeCell ref="B135:B136"/>
    <mergeCell ref="C135:C136"/>
    <mergeCell ref="F135:F136"/>
    <mergeCell ref="C126:C127"/>
    <mergeCell ref="F126:F127"/>
    <mergeCell ref="A150:A152"/>
    <mergeCell ref="B150:B152"/>
    <mergeCell ref="C150:C152"/>
    <mergeCell ref="F150:F152"/>
    <mergeCell ref="C78:C79"/>
    <mergeCell ref="A159:A161"/>
    <mergeCell ref="B159:B161"/>
    <mergeCell ref="C159:C161"/>
    <mergeCell ref="F159:F161"/>
    <mergeCell ref="A139:A140"/>
    <mergeCell ref="B139:B140"/>
    <mergeCell ref="C139:C140"/>
    <mergeCell ref="F139:F140"/>
    <mergeCell ref="A141:A143"/>
    <mergeCell ref="B141:B143"/>
    <mergeCell ref="C141:C143"/>
    <mergeCell ref="F141:F143"/>
    <mergeCell ref="A144:A146"/>
    <mergeCell ref="B144:B146"/>
    <mergeCell ref="C144:C146"/>
    <mergeCell ref="F144:F146"/>
    <mergeCell ref="A154:A157"/>
    <mergeCell ref="B154:B157"/>
    <mergeCell ref="C154:C157"/>
    <mergeCell ref="F154:F157"/>
    <mergeCell ref="A147:A149"/>
    <mergeCell ref="B147:B149"/>
    <mergeCell ref="C147:C14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3"/>
  <sheetViews>
    <sheetView tabSelected="1" zoomScale="90" zoomScaleNormal="90" workbookViewId="0">
      <pane ySplit="5" topLeftCell="A6" activePane="bottomLeft" state="frozen"/>
      <selection pane="bottomLeft" activeCell="BC10" sqref="BC10"/>
    </sheetView>
  </sheetViews>
  <sheetFormatPr defaultRowHeight="16.5"/>
  <cols>
    <col min="1" max="1" width="24.125" customWidth="1"/>
    <col min="2" max="2" width="25.875" hidden="1" customWidth="1"/>
    <col min="3" max="3" width="4.5" customWidth="1"/>
    <col min="4" max="4" width="4.625" customWidth="1"/>
    <col min="5" max="5" width="4.375" customWidth="1"/>
    <col min="6" max="6" width="6.375" style="4" customWidth="1"/>
    <col min="7" max="9" width="3.125" customWidth="1"/>
    <col min="10" max="10" width="3" customWidth="1"/>
    <col min="11" max="11" width="3.375" customWidth="1"/>
    <col min="12" max="16" width="3" customWidth="1"/>
    <col min="17" max="17" width="3.5" customWidth="1"/>
    <col min="18" max="18" width="3" customWidth="1"/>
    <col min="19" max="19" width="3.5" customWidth="1"/>
    <col min="20" max="32" width="3.25" customWidth="1"/>
    <col min="33" max="36" width="3.375" customWidth="1"/>
    <col min="37" max="37" width="3" customWidth="1"/>
    <col min="38" max="38" width="3.125" customWidth="1"/>
    <col min="39" max="41" width="3" customWidth="1"/>
    <col min="42" max="42" width="3.375" customWidth="1"/>
    <col min="43" max="52" width="3.125" customWidth="1"/>
  </cols>
  <sheetData>
    <row r="1" spans="1:52" ht="31.5">
      <c r="A1" s="271" t="s">
        <v>89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</row>
    <row r="2" spans="1:52" ht="16.5" customHeight="1" thickBot="1">
      <c r="A2" s="1"/>
      <c r="B2" s="2"/>
      <c r="C2" s="2"/>
      <c r="D2" s="2"/>
      <c r="E2" s="2"/>
      <c r="G2" s="2"/>
      <c r="H2" s="200" t="s">
        <v>179</v>
      </c>
      <c r="I2" s="7"/>
      <c r="J2" s="8"/>
      <c r="K2" s="17" t="s">
        <v>180</v>
      </c>
      <c r="L2" s="7"/>
      <c r="M2" s="7"/>
      <c r="N2" s="7"/>
      <c r="O2" s="7"/>
      <c r="P2" s="7"/>
      <c r="Q2" s="9"/>
      <c r="R2" s="22"/>
      <c r="S2" s="22"/>
      <c r="T2" s="22" t="s">
        <v>181</v>
      </c>
      <c r="U2" s="22"/>
      <c r="V2" s="199" t="s">
        <v>182</v>
      </c>
      <c r="W2" s="11"/>
      <c r="X2" s="10"/>
      <c r="Y2" s="11"/>
      <c r="Z2" s="7"/>
      <c r="AA2" s="7"/>
      <c r="AB2" s="7"/>
      <c r="AC2" s="7"/>
      <c r="AD2" s="7"/>
      <c r="AE2" s="7"/>
      <c r="AF2" s="12"/>
      <c r="AG2" s="13"/>
      <c r="AH2" s="20"/>
      <c r="AI2" s="14"/>
      <c r="AJ2" s="15"/>
      <c r="AK2" s="7"/>
      <c r="AL2" s="17"/>
      <c r="AM2" s="9"/>
      <c r="AN2" s="8" t="s">
        <v>183</v>
      </c>
      <c r="AO2" s="17"/>
      <c r="AP2" s="8"/>
      <c r="AQ2" s="7"/>
      <c r="AR2" s="7"/>
      <c r="AS2" s="7"/>
      <c r="AT2" s="16"/>
      <c r="AU2" s="16"/>
      <c r="AV2" s="16"/>
      <c r="AW2" s="16"/>
      <c r="AX2" s="16"/>
      <c r="AY2" s="16"/>
      <c r="AZ2" s="16"/>
    </row>
    <row r="3" spans="1:52" ht="16.5" customHeight="1">
      <c r="A3" s="272" t="s">
        <v>2</v>
      </c>
      <c r="B3" s="274" t="s">
        <v>29</v>
      </c>
      <c r="C3" s="274" t="s">
        <v>10</v>
      </c>
      <c r="D3" s="274" t="s">
        <v>176</v>
      </c>
      <c r="E3" s="274" t="s">
        <v>177</v>
      </c>
      <c r="F3" s="276" t="s">
        <v>3</v>
      </c>
      <c r="G3" s="278" t="s">
        <v>63</v>
      </c>
      <c r="H3" s="279"/>
      <c r="I3" s="279"/>
      <c r="J3" s="280"/>
      <c r="K3" s="278" t="s">
        <v>6</v>
      </c>
      <c r="L3" s="279"/>
      <c r="M3" s="279"/>
      <c r="N3" s="279"/>
      <c r="O3" s="280"/>
      <c r="P3" s="278" t="s">
        <v>64</v>
      </c>
      <c r="Q3" s="279"/>
      <c r="R3" s="279"/>
      <c r="S3" s="280"/>
      <c r="T3" s="278" t="s">
        <v>65</v>
      </c>
      <c r="U3" s="279"/>
      <c r="V3" s="279"/>
      <c r="W3" s="280"/>
      <c r="X3" s="278" t="s">
        <v>4</v>
      </c>
      <c r="Y3" s="279"/>
      <c r="Z3" s="279"/>
      <c r="AA3" s="279"/>
      <c r="AB3" s="280"/>
      <c r="AC3" s="278" t="s">
        <v>5</v>
      </c>
      <c r="AD3" s="279"/>
      <c r="AE3" s="279"/>
      <c r="AF3" s="280"/>
      <c r="AG3" s="278" t="s">
        <v>66</v>
      </c>
      <c r="AH3" s="279"/>
      <c r="AI3" s="279"/>
      <c r="AJ3" s="280"/>
      <c r="AK3" s="278" t="s">
        <v>67</v>
      </c>
      <c r="AL3" s="279"/>
      <c r="AM3" s="279"/>
      <c r="AN3" s="279"/>
      <c r="AO3" s="280"/>
      <c r="AP3" s="278" t="s">
        <v>68</v>
      </c>
      <c r="AQ3" s="279"/>
      <c r="AR3" s="279"/>
      <c r="AS3" s="280"/>
      <c r="AT3" s="278" t="s">
        <v>7</v>
      </c>
      <c r="AU3" s="279"/>
      <c r="AV3" s="279"/>
      <c r="AW3" s="280"/>
      <c r="AX3" s="281" t="s">
        <v>69</v>
      </c>
      <c r="AY3" s="281"/>
      <c r="AZ3" s="282"/>
    </row>
    <row r="4" spans="1:52" ht="27">
      <c r="A4" s="273"/>
      <c r="B4" s="275"/>
      <c r="C4" s="275"/>
      <c r="D4" s="275"/>
      <c r="E4" s="275"/>
      <c r="F4" s="277"/>
      <c r="G4" s="5" t="s">
        <v>78</v>
      </c>
      <c r="H4" s="19" t="s">
        <v>79</v>
      </c>
      <c r="I4" s="3" t="s">
        <v>8</v>
      </c>
      <c r="J4" s="6" t="s">
        <v>80</v>
      </c>
      <c r="K4" s="114" t="s">
        <v>78</v>
      </c>
      <c r="L4" s="3" t="s">
        <v>79</v>
      </c>
      <c r="M4" s="3" t="s">
        <v>8</v>
      </c>
      <c r="N4" s="3" t="s">
        <v>80</v>
      </c>
      <c r="O4" s="6" t="s">
        <v>178</v>
      </c>
      <c r="P4" s="5" t="s">
        <v>87</v>
      </c>
      <c r="Q4" s="3" t="s">
        <v>23</v>
      </c>
      <c r="R4" s="3" t="s">
        <v>24</v>
      </c>
      <c r="S4" s="6" t="s">
        <v>88</v>
      </c>
      <c r="T4" s="18" t="s">
        <v>70</v>
      </c>
      <c r="U4" s="3" t="s">
        <v>21</v>
      </c>
      <c r="V4" s="19" t="s">
        <v>17</v>
      </c>
      <c r="W4" s="6" t="s">
        <v>22</v>
      </c>
      <c r="X4" s="5" t="s">
        <v>82</v>
      </c>
      <c r="Y4" s="3" t="s">
        <v>83</v>
      </c>
      <c r="Z4" s="3" t="s">
        <v>84</v>
      </c>
      <c r="AA4" s="3" t="s">
        <v>85</v>
      </c>
      <c r="AB4" s="6" t="s">
        <v>86</v>
      </c>
      <c r="AC4" s="5" t="s">
        <v>87</v>
      </c>
      <c r="AD4" s="3" t="s">
        <v>23</v>
      </c>
      <c r="AE4" s="3" t="s">
        <v>24</v>
      </c>
      <c r="AF4" s="164" t="s">
        <v>88</v>
      </c>
      <c r="AG4" s="18" t="s">
        <v>25</v>
      </c>
      <c r="AH4" s="19" t="s">
        <v>18</v>
      </c>
      <c r="AI4" s="19" t="s">
        <v>19</v>
      </c>
      <c r="AJ4" s="6" t="s">
        <v>26</v>
      </c>
      <c r="AK4" s="5" t="s">
        <v>71</v>
      </c>
      <c r="AL4" s="3" t="s">
        <v>20</v>
      </c>
      <c r="AM4" s="3" t="s">
        <v>72</v>
      </c>
      <c r="AN4" s="19" t="s">
        <v>9</v>
      </c>
      <c r="AO4" s="6" t="s">
        <v>73</v>
      </c>
      <c r="AP4" s="5" t="s">
        <v>74</v>
      </c>
      <c r="AQ4" s="3" t="s">
        <v>75</v>
      </c>
      <c r="AR4" s="3" t="s">
        <v>76</v>
      </c>
      <c r="AS4" s="6" t="s">
        <v>77</v>
      </c>
      <c r="AT4" s="5" t="s">
        <v>78</v>
      </c>
      <c r="AU4" s="3" t="s">
        <v>79</v>
      </c>
      <c r="AV4" s="3" t="s">
        <v>8</v>
      </c>
      <c r="AW4" s="6" t="s">
        <v>80</v>
      </c>
      <c r="AX4" s="194" t="s">
        <v>81</v>
      </c>
      <c r="AY4" s="3" t="s">
        <v>20</v>
      </c>
      <c r="AZ4" s="6" t="s">
        <v>72</v>
      </c>
    </row>
    <row r="5" spans="1:52">
      <c r="A5" s="52" t="s">
        <v>39</v>
      </c>
      <c r="B5" s="53" t="s">
        <v>40</v>
      </c>
      <c r="C5" s="53"/>
      <c r="D5" s="53">
        <f>D6+D36+D71</f>
        <v>209</v>
      </c>
      <c r="E5" s="53" t="s">
        <v>40</v>
      </c>
      <c r="F5" s="127">
        <f>F6+F36+F71</f>
        <v>15528</v>
      </c>
      <c r="G5" s="140">
        <f>COUNT(G8:G12,G14:G27,G29:G35,G38:G45,G47:G60,G62:G70,G73:G77,G79:G83)</f>
        <v>1</v>
      </c>
      <c r="H5" s="47">
        <f t="shared" ref="H5:AZ5" si="0">COUNT(H8:H12,H14:H27,H29:H35,H38:H45,H47:H60,H62:H70,H73:H77,H79:H83)</f>
        <v>0</v>
      </c>
      <c r="I5" s="47">
        <f t="shared" si="0"/>
        <v>2</v>
      </c>
      <c r="J5" s="141">
        <f t="shared" si="0"/>
        <v>5</v>
      </c>
      <c r="K5" s="140">
        <f t="shared" si="0"/>
        <v>5</v>
      </c>
      <c r="L5" s="47">
        <f t="shared" si="0"/>
        <v>7</v>
      </c>
      <c r="M5" s="47">
        <f t="shared" si="0"/>
        <v>7</v>
      </c>
      <c r="N5" s="47">
        <f t="shared" si="0"/>
        <v>6</v>
      </c>
      <c r="O5" s="141">
        <f t="shared" si="0"/>
        <v>6</v>
      </c>
      <c r="P5" s="140">
        <f t="shared" si="0"/>
        <v>6</v>
      </c>
      <c r="Q5" s="47">
        <f t="shared" si="0"/>
        <v>7</v>
      </c>
      <c r="R5" s="47">
        <f t="shared" si="0"/>
        <v>6</v>
      </c>
      <c r="S5" s="141">
        <f t="shared" si="0"/>
        <v>6</v>
      </c>
      <c r="T5" s="140">
        <f t="shared" si="0"/>
        <v>1</v>
      </c>
      <c r="U5" s="47">
        <f t="shared" si="0"/>
        <v>7</v>
      </c>
      <c r="V5" s="47">
        <f t="shared" si="0"/>
        <v>5</v>
      </c>
      <c r="W5" s="141">
        <f t="shared" si="0"/>
        <v>7</v>
      </c>
      <c r="X5" s="140">
        <f t="shared" si="0"/>
        <v>6</v>
      </c>
      <c r="Y5" s="47">
        <f t="shared" si="0"/>
        <v>6</v>
      </c>
      <c r="Z5" s="47">
        <f t="shared" si="0"/>
        <v>7</v>
      </c>
      <c r="AA5" s="47">
        <f t="shared" si="0"/>
        <v>7</v>
      </c>
      <c r="AB5" s="141">
        <f t="shared" si="0"/>
        <v>7</v>
      </c>
      <c r="AC5" s="140">
        <f t="shared" si="0"/>
        <v>8</v>
      </c>
      <c r="AD5" s="47">
        <f t="shared" si="0"/>
        <v>6</v>
      </c>
      <c r="AE5" s="47">
        <f t="shared" si="0"/>
        <v>7</v>
      </c>
      <c r="AF5" s="141">
        <f t="shared" si="0"/>
        <v>1</v>
      </c>
      <c r="AG5" s="140">
        <f t="shared" si="0"/>
        <v>1</v>
      </c>
      <c r="AH5" s="47">
        <f t="shared" si="0"/>
        <v>1</v>
      </c>
      <c r="AI5" s="47">
        <f t="shared" si="0"/>
        <v>1</v>
      </c>
      <c r="AJ5" s="141">
        <f t="shared" si="0"/>
        <v>7</v>
      </c>
      <c r="AK5" s="140">
        <f t="shared" si="0"/>
        <v>6</v>
      </c>
      <c r="AL5" s="47">
        <f t="shared" si="0"/>
        <v>6</v>
      </c>
      <c r="AM5" s="47">
        <f t="shared" si="0"/>
        <v>4</v>
      </c>
      <c r="AN5" s="47">
        <f t="shared" si="0"/>
        <v>1</v>
      </c>
      <c r="AO5" s="141">
        <f t="shared" si="0"/>
        <v>4</v>
      </c>
      <c r="AP5" s="140">
        <f t="shared" si="0"/>
        <v>7</v>
      </c>
      <c r="AQ5" s="47">
        <f t="shared" si="0"/>
        <v>7</v>
      </c>
      <c r="AR5" s="47">
        <f t="shared" si="0"/>
        <v>6</v>
      </c>
      <c r="AS5" s="141">
        <f t="shared" si="0"/>
        <v>7</v>
      </c>
      <c r="AT5" s="140">
        <f t="shared" si="0"/>
        <v>6</v>
      </c>
      <c r="AU5" s="47">
        <f t="shared" si="0"/>
        <v>7</v>
      </c>
      <c r="AV5" s="47">
        <f t="shared" si="0"/>
        <v>7</v>
      </c>
      <c r="AW5" s="141">
        <f t="shared" si="0"/>
        <v>4</v>
      </c>
      <c r="AX5" s="183">
        <f t="shared" si="0"/>
        <v>4</v>
      </c>
      <c r="AY5" s="47">
        <f t="shared" si="0"/>
        <v>4</v>
      </c>
      <c r="AZ5" s="47">
        <f t="shared" si="0"/>
        <v>1</v>
      </c>
    </row>
    <row r="6" spans="1:52">
      <c r="A6" s="54" t="s">
        <v>223</v>
      </c>
      <c r="B6" s="55" t="s">
        <v>40</v>
      </c>
      <c r="C6" s="55"/>
      <c r="D6" s="55">
        <f>D7+D13+D28</f>
        <v>128</v>
      </c>
      <c r="E6" s="55"/>
      <c r="F6" s="128">
        <f t="shared" ref="F6:AZ6" si="1">F7+F13+F28</f>
        <v>13198</v>
      </c>
      <c r="G6" s="31">
        <f t="shared" si="1"/>
        <v>0</v>
      </c>
      <c r="H6" s="26">
        <f t="shared" si="1"/>
        <v>0</v>
      </c>
      <c r="I6" s="26">
        <f t="shared" si="1"/>
        <v>1</v>
      </c>
      <c r="J6" s="142">
        <f t="shared" si="1"/>
        <v>2</v>
      </c>
      <c r="K6" s="31">
        <f t="shared" si="1"/>
        <v>3</v>
      </c>
      <c r="L6" s="26">
        <f t="shared" si="1"/>
        <v>4</v>
      </c>
      <c r="M6" s="26">
        <f t="shared" si="1"/>
        <v>3</v>
      </c>
      <c r="N6" s="26">
        <f t="shared" si="1"/>
        <v>3</v>
      </c>
      <c r="O6" s="142">
        <f t="shared" si="1"/>
        <v>1</v>
      </c>
      <c r="P6" s="31">
        <f t="shared" si="1"/>
        <v>4</v>
      </c>
      <c r="Q6" s="26">
        <f t="shared" si="1"/>
        <v>3</v>
      </c>
      <c r="R6" s="26">
        <f t="shared" si="1"/>
        <v>2</v>
      </c>
      <c r="S6" s="142">
        <f t="shared" si="1"/>
        <v>4</v>
      </c>
      <c r="T6" s="31">
        <f t="shared" si="1"/>
        <v>1</v>
      </c>
      <c r="U6" s="26">
        <f t="shared" si="1"/>
        <v>3</v>
      </c>
      <c r="V6" s="26">
        <f t="shared" si="1"/>
        <v>2</v>
      </c>
      <c r="W6" s="142">
        <f t="shared" si="1"/>
        <v>4</v>
      </c>
      <c r="X6" s="31">
        <f t="shared" si="1"/>
        <v>2</v>
      </c>
      <c r="Y6" s="26">
        <f t="shared" si="1"/>
        <v>4</v>
      </c>
      <c r="Z6" s="26">
        <f t="shared" si="1"/>
        <v>4</v>
      </c>
      <c r="AA6" s="26">
        <f t="shared" si="1"/>
        <v>5</v>
      </c>
      <c r="AB6" s="142">
        <f t="shared" si="1"/>
        <v>3</v>
      </c>
      <c r="AC6" s="31">
        <f t="shared" si="1"/>
        <v>3</v>
      </c>
      <c r="AD6" s="26">
        <f t="shared" si="1"/>
        <v>4</v>
      </c>
      <c r="AE6" s="26">
        <f t="shared" si="1"/>
        <v>4</v>
      </c>
      <c r="AF6" s="142">
        <f t="shared" si="1"/>
        <v>1</v>
      </c>
      <c r="AG6" s="31">
        <f t="shared" si="1"/>
        <v>1</v>
      </c>
      <c r="AH6" s="26">
        <f t="shared" si="1"/>
        <v>1</v>
      </c>
      <c r="AI6" s="26">
        <f t="shared" si="1"/>
        <v>1</v>
      </c>
      <c r="AJ6" s="142">
        <f t="shared" si="1"/>
        <v>4</v>
      </c>
      <c r="AK6" s="31">
        <f t="shared" si="1"/>
        <v>4</v>
      </c>
      <c r="AL6" s="26">
        <f t="shared" si="1"/>
        <v>3</v>
      </c>
      <c r="AM6" s="26">
        <f t="shared" si="1"/>
        <v>2</v>
      </c>
      <c r="AN6" s="26">
        <f t="shared" si="1"/>
        <v>1</v>
      </c>
      <c r="AO6" s="142">
        <f t="shared" si="1"/>
        <v>4</v>
      </c>
      <c r="AP6" s="31">
        <f t="shared" si="1"/>
        <v>4</v>
      </c>
      <c r="AQ6" s="26">
        <f t="shared" si="1"/>
        <v>4</v>
      </c>
      <c r="AR6" s="26">
        <f t="shared" si="1"/>
        <v>5</v>
      </c>
      <c r="AS6" s="142">
        <f t="shared" si="1"/>
        <v>4</v>
      </c>
      <c r="AT6" s="31">
        <f t="shared" si="1"/>
        <v>3</v>
      </c>
      <c r="AU6" s="26">
        <f t="shared" si="1"/>
        <v>2</v>
      </c>
      <c r="AV6" s="26">
        <f t="shared" si="1"/>
        <v>2</v>
      </c>
      <c r="AW6" s="142">
        <f t="shared" si="1"/>
        <v>2</v>
      </c>
      <c r="AX6" s="184">
        <f t="shared" si="1"/>
        <v>2</v>
      </c>
      <c r="AY6" s="26">
        <f t="shared" si="1"/>
        <v>2</v>
      </c>
      <c r="AZ6" s="142">
        <f t="shared" si="1"/>
        <v>1</v>
      </c>
    </row>
    <row r="7" spans="1:52">
      <c r="A7" s="56" t="s">
        <v>91</v>
      </c>
      <c r="B7" s="57" t="s">
        <v>40</v>
      </c>
      <c r="C7" s="58"/>
      <c r="D7" s="59">
        <f>SUM(D8:D12)</f>
        <v>22</v>
      </c>
      <c r="E7" s="59"/>
      <c r="F7" s="129">
        <f>SUM(F8:F12)</f>
        <v>1718</v>
      </c>
      <c r="G7" s="32">
        <f t="shared" ref="G7:AZ7" si="2">COUNT(G8:G12)</f>
        <v>0</v>
      </c>
      <c r="H7" s="23">
        <f t="shared" si="2"/>
        <v>0</v>
      </c>
      <c r="I7" s="23">
        <f t="shared" si="2"/>
        <v>1</v>
      </c>
      <c r="J7" s="143">
        <f t="shared" si="2"/>
        <v>1</v>
      </c>
      <c r="K7" s="32">
        <f t="shared" si="2"/>
        <v>1</v>
      </c>
      <c r="L7" s="23">
        <f t="shared" si="2"/>
        <v>3</v>
      </c>
      <c r="M7" s="23">
        <f t="shared" si="2"/>
        <v>2</v>
      </c>
      <c r="N7" s="23">
        <f t="shared" si="2"/>
        <v>3</v>
      </c>
      <c r="O7" s="143">
        <f t="shared" si="2"/>
        <v>1</v>
      </c>
      <c r="P7" s="32">
        <f t="shared" si="2"/>
        <v>3</v>
      </c>
      <c r="Q7" s="23">
        <f t="shared" si="2"/>
        <v>2</v>
      </c>
      <c r="R7" s="23">
        <f t="shared" si="2"/>
        <v>2</v>
      </c>
      <c r="S7" s="143">
        <f t="shared" si="2"/>
        <v>2</v>
      </c>
      <c r="T7" s="32">
        <f t="shared" si="2"/>
        <v>1</v>
      </c>
      <c r="U7" s="23">
        <f t="shared" si="2"/>
        <v>2</v>
      </c>
      <c r="V7" s="23">
        <f t="shared" si="2"/>
        <v>1</v>
      </c>
      <c r="W7" s="143">
        <f t="shared" si="2"/>
        <v>2</v>
      </c>
      <c r="X7" s="32">
        <f t="shared" si="2"/>
        <v>2</v>
      </c>
      <c r="Y7" s="23">
        <f t="shared" si="2"/>
        <v>2</v>
      </c>
      <c r="Z7" s="23">
        <f t="shared" si="2"/>
        <v>3</v>
      </c>
      <c r="AA7" s="23">
        <f t="shared" si="2"/>
        <v>3</v>
      </c>
      <c r="AB7" s="143">
        <f t="shared" si="2"/>
        <v>2</v>
      </c>
      <c r="AC7" s="32">
        <f t="shared" si="2"/>
        <v>2</v>
      </c>
      <c r="AD7" s="23">
        <f t="shared" si="2"/>
        <v>2</v>
      </c>
      <c r="AE7" s="23">
        <f t="shared" si="2"/>
        <v>2</v>
      </c>
      <c r="AF7" s="143">
        <f t="shared" si="2"/>
        <v>1</v>
      </c>
      <c r="AG7" s="32">
        <f t="shared" si="2"/>
        <v>1</v>
      </c>
      <c r="AH7" s="23">
        <f t="shared" si="2"/>
        <v>1</v>
      </c>
      <c r="AI7" s="23">
        <f t="shared" si="2"/>
        <v>1</v>
      </c>
      <c r="AJ7" s="143">
        <f t="shared" si="2"/>
        <v>2</v>
      </c>
      <c r="AK7" s="32">
        <f t="shared" si="2"/>
        <v>2</v>
      </c>
      <c r="AL7" s="23">
        <f t="shared" si="2"/>
        <v>1</v>
      </c>
      <c r="AM7" s="23">
        <f t="shared" si="2"/>
        <v>1</v>
      </c>
      <c r="AN7" s="23">
        <f t="shared" si="2"/>
        <v>1</v>
      </c>
      <c r="AO7" s="143">
        <f t="shared" si="2"/>
        <v>2</v>
      </c>
      <c r="AP7" s="32">
        <f t="shared" si="2"/>
        <v>3</v>
      </c>
      <c r="AQ7" s="23">
        <f t="shared" si="2"/>
        <v>2</v>
      </c>
      <c r="AR7" s="23">
        <f t="shared" si="2"/>
        <v>3</v>
      </c>
      <c r="AS7" s="143">
        <f t="shared" si="2"/>
        <v>3</v>
      </c>
      <c r="AT7" s="32">
        <f t="shared" si="2"/>
        <v>2</v>
      </c>
      <c r="AU7" s="23">
        <f t="shared" si="2"/>
        <v>2</v>
      </c>
      <c r="AV7" s="23">
        <f t="shared" si="2"/>
        <v>2</v>
      </c>
      <c r="AW7" s="143">
        <f t="shared" si="2"/>
        <v>2</v>
      </c>
      <c r="AX7" s="185">
        <f t="shared" si="2"/>
        <v>2</v>
      </c>
      <c r="AY7" s="23">
        <f t="shared" si="2"/>
        <v>2</v>
      </c>
      <c r="AZ7" s="143">
        <f t="shared" si="2"/>
        <v>1</v>
      </c>
    </row>
    <row r="8" spans="1:52" ht="24">
      <c r="A8" s="60" t="s">
        <v>11</v>
      </c>
      <c r="B8" s="61" t="s">
        <v>32</v>
      </c>
      <c r="C8" s="50" t="s">
        <v>92</v>
      </c>
      <c r="D8" s="50">
        <v>9</v>
      </c>
      <c r="E8" s="50" t="s">
        <v>93</v>
      </c>
      <c r="F8" s="130">
        <v>1400</v>
      </c>
      <c r="G8" s="93"/>
      <c r="H8" s="115"/>
      <c r="I8" s="95"/>
      <c r="J8" s="96"/>
      <c r="K8" s="97"/>
      <c r="L8" s="24">
        <v>1</v>
      </c>
      <c r="M8" s="24">
        <v>1</v>
      </c>
      <c r="N8" s="24">
        <v>1</v>
      </c>
      <c r="O8" s="98"/>
      <c r="P8" s="153">
        <v>2</v>
      </c>
      <c r="Q8" s="24">
        <v>2</v>
      </c>
      <c r="R8" s="24">
        <v>2</v>
      </c>
      <c r="S8" s="98"/>
      <c r="T8" s="36"/>
      <c r="U8" s="94"/>
      <c r="V8" s="28"/>
      <c r="W8" s="144">
        <v>3</v>
      </c>
      <c r="X8" s="153">
        <v>3</v>
      </c>
      <c r="Y8" s="24">
        <v>3</v>
      </c>
      <c r="Z8" s="24">
        <v>4</v>
      </c>
      <c r="AA8" s="24">
        <v>4</v>
      </c>
      <c r="AB8" s="144">
        <v>4</v>
      </c>
      <c r="AC8" s="153">
        <v>5</v>
      </c>
      <c r="AD8" s="24">
        <v>5</v>
      </c>
      <c r="AE8" s="24">
        <v>5</v>
      </c>
      <c r="AF8" s="34"/>
      <c r="AG8" s="36"/>
      <c r="AH8" s="28"/>
      <c r="AI8" s="28"/>
      <c r="AJ8" s="98"/>
      <c r="AK8" s="93"/>
      <c r="AL8" s="94"/>
      <c r="AM8" s="94"/>
      <c r="AN8" s="28"/>
      <c r="AO8" s="144">
        <v>6</v>
      </c>
      <c r="AP8" s="153">
        <v>6</v>
      </c>
      <c r="AQ8" s="24">
        <v>6</v>
      </c>
      <c r="AR8" s="24">
        <v>7</v>
      </c>
      <c r="AS8" s="144">
        <v>7</v>
      </c>
      <c r="AT8" s="153">
        <v>7</v>
      </c>
      <c r="AU8" s="24">
        <v>8</v>
      </c>
      <c r="AV8" s="24">
        <v>8</v>
      </c>
      <c r="AW8" s="144">
        <v>8</v>
      </c>
      <c r="AX8" s="187">
        <v>9</v>
      </c>
      <c r="AY8" s="24">
        <v>9</v>
      </c>
      <c r="AZ8" s="144">
        <v>9</v>
      </c>
    </row>
    <row r="9" spans="1:52">
      <c r="A9" s="60" t="s">
        <v>225</v>
      </c>
      <c r="B9" s="61" t="s">
        <v>94</v>
      </c>
      <c r="C9" s="50" t="s">
        <v>95</v>
      </c>
      <c r="D9" s="50">
        <v>5</v>
      </c>
      <c r="E9" s="50">
        <v>20</v>
      </c>
      <c r="F9" s="130">
        <v>100</v>
      </c>
      <c r="G9" s="93"/>
      <c r="H9" s="28"/>
      <c r="I9" s="94"/>
      <c r="J9" s="98"/>
      <c r="K9" s="93"/>
      <c r="L9" s="24">
        <v>1</v>
      </c>
      <c r="M9" s="95"/>
      <c r="N9" s="95"/>
      <c r="O9" s="96"/>
      <c r="P9" s="153">
        <v>2</v>
      </c>
      <c r="Q9" s="94"/>
      <c r="R9" s="94"/>
      <c r="S9" s="158"/>
      <c r="T9" s="36"/>
      <c r="U9" s="95"/>
      <c r="V9" s="115"/>
      <c r="W9" s="96"/>
      <c r="X9" s="93"/>
      <c r="Y9" s="95"/>
      <c r="Z9" s="24">
        <v>3</v>
      </c>
      <c r="AA9" s="95"/>
      <c r="AB9" s="96"/>
      <c r="AC9" s="93"/>
      <c r="AD9" s="95"/>
      <c r="AE9" s="95"/>
      <c r="AF9" s="165"/>
      <c r="AG9" s="36"/>
      <c r="AH9" s="28"/>
      <c r="AI9" s="28"/>
      <c r="AJ9" s="98"/>
      <c r="AK9" s="153">
        <v>4</v>
      </c>
      <c r="AL9" s="94"/>
      <c r="AM9" s="94"/>
      <c r="AN9" s="28"/>
      <c r="AO9" s="98"/>
      <c r="AP9" s="93"/>
      <c r="AQ9" s="94"/>
      <c r="AR9" s="94"/>
      <c r="AS9" s="144">
        <v>5</v>
      </c>
      <c r="AT9" s="93"/>
      <c r="AU9" s="94"/>
      <c r="AV9" s="94"/>
      <c r="AW9" s="98"/>
      <c r="AX9" s="186"/>
      <c r="AY9" s="94"/>
      <c r="AZ9" s="98"/>
    </row>
    <row r="10" spans="1:52">
      <c r="A10" s="60" t="s">
        <v>41</v>
      </c>
      <c r="B10" s="61" t="s">
        <v>96</v>
      </c>
      <c r="C10" s="50" t="s">
        <v>95</v>
      </c>
      <c r="D10" s="50">
        <v>5</v>
      </c>
      <c r="E10" s="50">
        <v>20</v>
      </c>
      <c r="F10" s="130">
        <v>100</v>
      </c>
      <c r="G10" s="93"/>
      <c r="H10" s="28"/>
      <c r="I10" s="94"/>
      <c r="J10" s="96"/>
      <c r="K10" s="93"/>
      <c r="L10" s="94"/>
      <c r="M10" s="94"/>
      <c r="N10" s="24">
        <v>1</v>
      </c>
      <c r="O10" s="98"/>
      <c r="P10" s="93"/>
      <c r="Q10" s="94"/>
      <c r="R10" s="94"/>
      <c r="S10" s="144">
        <v>2</v>
      </c>
      <c r="T10" s="36"/>
      <c r="U10" s="94"/>
      <c r="V10" s="28"/>
      <c r="W10" s="96"/>
      <c r="X10" s="93"/>
      <c r="Y10" s="94"/>
      <c r="Z10" s="94"/>
      <c r="AA10" s="24">
        <v>3</v>
      </c>
      <c r="AB10" s="98"/>
      <c r="AC10" s="93"/>
      <c r="AD10" s="94"/>
      <c r="AE10" s="94"/>
      <c r="AF10" s="34"/>
      <c r="AG10" s="36"/>
      <c r="AH10" s="28"/>
      <c r="AI10" s="28"/>
      <c r="AJ10" s="144">
        <v>4</v>
      </c>
      <c r="AK10" s="93"/>
      <c r="AL10" s="95"/>
      <c r="AM10" s="94"/>
      <c r="AN10" s="28"/>
      <c r="AO10" s="98"/>
      <c r="AP10" s="153">
        <v>5</v>
      </c>
      <c r="AQ10" s="95"/>
      <c r="AR10" s="94"/>
      <c r="AS10" s="98"/>
      <c r="AT10" s="93"/>
      <c r="AU10" s="94"/>
      <c r="AV10" s="94"/>
      <c r="AW10" s="98"/>
      <c r="AX10" s="186"/>
      <c r="AY10" s="94"/>
      <c r="AZ10" s="98"/>
    </row>
    <row r="11" spans="1:52">
      <c r="A11" s="60" t="s">
        <v>97</v>
      </c>
      <c r="B11" s="61" t="s">
        <v>98</v>
      </c>
      <c r="C11" s="50" t="s">
        <v>16</v>
      </c>
      <c r="D11" s="50">
        <v>2</v>
      </c>
      <c r="E11" s="50">
        <v>20</v>
      </c>
      <c r="F11" s="130">
        <v>40</v>
      </c>
      <c r="G11" s="93"/>
      <c r="H11" s="28"/>
      <c r="I11" s="94"/>
      <c r="J11" s="98"/>
      <c r="K11" s="93"/>
      <c r="L11" s="94"/>
      <c r="M11" s="94"/>
      <c r="N11" s="94"/>
      <c r="O11" s="98"/>
      <c r="P11" s="97"/>
      <c r="Q11" s="94"/>
      <c r="R11" s="94"/>
      <c r="S11" s="98"/>
      <c r="T11" s="36"/>
      <c r="U11" s="24">
        <v>1</v>
      </c>
      <c r="V11" s="28"/>
      <c r="W11" s="98"/>
      <c r="X11" s="93"/>
      <c r="Y11" s="94"/>
      <c r="Z11" s="94"/>
      <c r="AA11" s="94"/>
      <c r="AB11" s="98"/>
      <c r="AC11" s="93"/>
      <c r="AD11" s="94"/>
      <c r="AE11" s="94"/>
      <c r="AF11" s="34"/>
      <c r="AG11" s="36"/>
      <c r="AH11" s="28"/>
      <c r="AI11" s="28"/>
      <c r="AJ11" s="96"/>
      <c r="AK11" s="93"/>
      <c r="AL11" s="94"/>
      <c r="AM11" s="94"/>
      <c r="AN11" s="115"/>
      <c r="AO11" s="98"/>
      <c r="AP11" s="93"/>
      <c r="AQ11" s="94"/>
      <c r="AR11" s="24">
        <v>2</v>
      </c>
      <c r="AS11" s="98"/>
      <c r="AT11" s="93"/>
      <c r="AU11" s="94"/>
      <c r="AV11" s="94"/>
      <c r="AW11" s="98"/>
      <c r="AX11" s="186"/>
      <c r="AY11" s="94"/>
      <c r="AZ11" s="98"/>
    </row>
    <row r="12" spans="1:52">
      <c r="A12" s="60" t="s">
        <v>13</v>
      </c>
      <c r="B12" s="61" t="s">
        <v>33</v>
      </c>
      <c r="C12" s="50" t="s">
        <v>99</v>
      </c>
      <c r="D12" s="50">
        <v>1</v>
      </c>
      <c r="E12" s="50">
        <v>78</v>
      </c>
      <c r="F12" s="130">
        <v>78</v>
      </c>
      <c r="G12" s="93"/>
      <c r="H12" s="115"/>
      <c r="I12" s="24">
        <v>1</v>
      </c>
      <c r="J12" s="144">
        <v>1</v>
      </c>
      <c r="K12" s="153">
        <v>1</v>
      </c>
      <c r="L12" s="24">
        <v>1</v>
      </c>
      <c r="M12" s="24">
        <v>1</v>
      </c>
      <c r="N12" s="24">
        <v>1</v>
      </c>
      <c r="O12" s="144">
        <v>1</v>
      </c>
      <c r="P12" s="153">
        <v>1</v>
      </c>
      <c r="Q12" s="24">
        <v>1</v>
      </c>
      <c r="R12" s="24">
        <v>1</v>
      </c>
      <c r="S12" s="144">
        <v>1</v>
      </c>
      <c r="T12" s="153">
        <v>1</v>
      </c>
      <c r="U12" s="24">
        <v>1</v>
      </c>
      <c r="V12" s="24">
        <v>1</v>
      </c>
      <c r="W12" s="144">
        <v>1</v>
      </c>
      <c r="X12" s="153">
        <v>1</v>
      </c>
      <c r="Y12" s="24">
        <v>1</v>
      </c>
      <c r="Z12" s="24">
        <v>1</v>
      </c>
      <c r="AA12" s="24">
        <v>1</v>
      </c>
      <c r="AB12" s="144">
        <v>1</v>
      </c>
      <c r="AC12" s="153">
        <v>1</v>
      </c>
      <c r="AD12" s="24">
        <v>1</v>
      </c>
      <c r="AE12" s="24">
        <v>1</v>
      </c>
      <c r="AF12" s="144">
        <v>1</v>
      </c>
      <c r="AG12" s="153">
        <v>1</v>
      </c>
      <c r="AH12" s="24">
        <v>1</v>
      </c>
      <c r="AI12" s="24">
        <v>1</v>
      </c>
      <c r="AJ12" s="144">
        <v>1</v>
      </c>
      <c r="AK12" s="153">
        <v>1</v>
      </c>
      <c r="AL12" s="24">
        <v>1</v>
      </c>
      <c r="AM12" s="24">
        <v>1</v>
      </c>
      <c r="AN12" s="24">
        <v>1</v>
      </c>
      <c r="AO12" s="144">
        <v>1</v>
      </c>
      <c r="AP12" s="153">
        <v>1</v>
      </c>
      <c r="AQ12" s="24">
        <v>1</v>
      </c>
      <c r="AR12" s="24">
        <v>1</v>
      </c>
      <c r="AS12" s="144">
        <v>1</v>
      </c>
      <c r="AT12" s="153">
        <v>1</v>
      </c>
      <c r="AU12" s="24">
        <v>1</v>
      </c>
      <c r="AV12" s="24">
        <v>1</v>
      </c>
      <c r="AW12" s="144">
        <v>1</v>
      </c>
      <c r="AX12" s="187">
        <v>1</v>
      </c>
      <c r="AY12" s="24">
        <v>1</v>
      </c>
      <c r="AZ12" s="96"/>
    </row>
    <row r="13" spans="1:52">
      <c r="A13" s="56" t="s">
        <v>222</v>
      </c>
      <c r="B13" s="62"/>
      <c r="C13" s="58"/>
      <c r="D13" s="59">
        <f>SUM(D14:D27)</f>
        <v>76</v>
      </c>
      <c r="E13" s="59"/>
      <c r="F13" s="129">
        <f>SUM(F14:F27)</f>
        <v>10850</v>
      </c>
      <c r="G13" s="32">
        <f t="shared" ref="G13:AZ13" si="3">COUNT(G14:G27)</f>
        <v>0</v>
      </c>
      <c r="H13" s="27">
        <f t="shared" si="3"/>
        <v>0</v>
      </c>
      <c r="I13" s="23">
        <f t="shared" si="3"/>
        <v>0</v>
      </c>
      <c r="J13" s="143">
        <f t="shared" si="3"/>
        <v>0</v>
      </c>
      <c r="K13" s="32">
        <f t="shared" si="3"/>
        <v>1</v>
      </c>
      <c r="L13" s="23">
        <f t="shared" si="3"/>
        <v>0</v>
      </c>
      <c r="M13" s="23">
        <f t="shared" si="3"/>
        <v>1</v>
      </c>
      <c r="N13" s="23">
        <f t="shared" si="3"/>
        <v>0</v>
      </c>
      <c r="O13" s="143">
        <f t="shared" si="3"/>
        <v>0</v>
      </c>
      <c r="P13" s="32">
        <f t="shared" si="3"/>
        <v>0</v>
      </c>
      <c r="Q13" s="23">
        <f t="shared" si="3"/>
        <v>1</v>
      </c>
      <c r="R13" s="23">
        <f t="shared" si="3"/>
        <v>0</v>
      </c>
      <c r="S13" s="143">
        <f t="shared" si="3"/>
        <v>1</v>
      </c>
      <c r="T13" s="35">
        <f t="shared" si="3"/>
        <v>0</v>
      </c>
      <c r="U13" s="23">
        <f t="shared" si="3"/>
        <v>0</v>
      </c>
      <c r="V13" s="27">
        <f t="shared" si="3"/>
        <v>0</v>
      </c>
      <c r="W13" s="143">
        <f t="shared" si="3"/>
        <v>1</v>
      </c>
      <c r="X13" s="32">
        <f t="shared" si="3"/>
        <v>0</v>
      </c>
      <c r="Y13" s="23">
        <f t="shared" si="3"/>
        <v>1</v>
      </c>
      <c r="Z13" s="23">
        <f t="shared" si="3"/>
        <v>0</v>
      </c>
      <c r="AA13" s="23">
        <f t="shared" si="3"/>
        <v>2</v>
      </c>
      <c r="AB13" s="143">
        <f t="shared" si="3"/>
        <v>0</v>
      </c>
      <c r="AC13" s="32">
        <f t="shared" si="3"/>
        <v>0</v>
      </c>
      <c r="AD13" s="23">
        <f t="shared" si="3"/>
        <v>1</v>
      </c>
      <c r="AE13" s="23">
        <f t="shared" si="3"/>
        <v>1</v>
      </c>
      <c r="AF13" s="33">
        <f t="shared" si="3"/>
        <v>0</v>
      </c>
      <c r="AG13" s="35">
        <f t="shared" si="3"/>
        <v>0</v>
      </c>
      <c r="AH13" s="27">
        <f t="shared" si="3"/>
        <v>0</v>
      </c>
      <c r="AI13" s="27">
        <f t="shared" si="3"/>
        <v>0</v>
      </c>
      <c r="AJ13" s="143">
        <f t="shared" si="3"/>
        <v>1</v>
      </c>
      <c r="AK13" s="32">
        <f t="shared" si="3"/>
        <v>1</v>
      </c>
      <c r="AL13" s="23">
        <f t="shared" si="3"/>
        <v>1</v>
      </c>
      <c r="AM13" s="23">
        <f t="shared" si="3"/>
        <v>0</v>
      </c>
      <c r="AN13" s="27">
        <f t="shared" si="3"/>
        <v>0</v>
      </c>
      <c r="AO13" s="143">
        <f t="shared" si="3"/>
        <v>1</v>
      </c>
      <c r="AP13" s="32">
        <f t="shared" si="3"/>
        <v>0</v>
      </c>
      <c r="AQ13" s="23">
        <f t="shared" si="3"/>
        <v>1</v>
      </c>
      <c r="AR13" s="23">
        <f t="shared" si="3"/>
        <v>1</v>
      </c>
      <c r="AS13" s="143">
        <f t="shared" si="3"/>
        <v>0</v>
      </c>
      <c r="AT13" s="32">
        <f t="shared" si="3"/>
        <v>0</v>
      </c>
      <c r="AU13" s="23">
        <f t="shared" si="3"/>
        <v>0</v>
      </c>
      <c r="AV13" s="23">
        <f t="shared" si="3"/>
        <v>0</v>
      </c>
      <c r="AW13" s="143">
        <f t="shared" si="3"/>
        <v>0</v>
      </c>
      <c r="AX13" s="185">
        <f t="shared" si="3"/>
        <v>0</v>
      </c>
      <c r="AY13" s="23">
        <f t="shared" si="3"/>
        <v>0</v>
      </c>
      <c r="AZ13" s="143">
        <f t="shared" si="3"/>
        <v>0</v>
      </c>
    </row>
    <row r="14" spans="1:52">
      <c r="A14" s="63" t="s">
        <v>101</v>
      </c>
      <c r="B14" s="64" t="s">
        <v>42</v>
      </c>
      <c r="C14" s="65" t="s">
        <v>16</v>
      </c>
      <c r="D14" s="65">
        <v>2</v>
      </c>
      <c r="E14" s="65">
        <v>30</v>
      </c>
      <c r="F14" s="131">
        <v>60</v>
      </c>
      <c r="G14" s="93"/>
      <c r="H14" s="28"/>
      <c r="I14" s="94"/>
      <c r="J14" s="98"/>
      <c r="K14" s="154">
        <v>1</v>
      </c>
      <c r="L14" s="94"/>
      <c r="M14" s="94"/>
      <c r="N14" s="94"/>
      <c r="O14" s="98"/>
      <c r="P14" s="93"/>
      <c r="Q14" s="94"/>
      <c r="R14" s="94"/>
      <c r="S14" s="98"/>
      <c r="T14" s="36"/>
      <c r="U14" s="94"/>
      <c r="V14" s="28"/>
      <c r="W14" s="98"/>
      <c r="X14" s="102"/>
      <c r="Y14" s="94"/>
      <c r="Z14" s="94"/>
      <c r="AA14" s="94"/>
      <c r="AB14" s="98"/>
      <c r="AC14" s="93"/>
      <c r="AD14" s="94"/>
      <c r="AE14" s="94"/>
      <c r="AF14" s="34"/>
      <c r="AG14" s="36"/>
      <c r="AH14" s="28"/>
      <c r="AI14" s="28"/>
      <c r="AJ14" s="159">
        <v>2</v>
      </c>
      <c r="AK14" s="93"/>
      <c r="AL14" s="94"/>
      <c r="AM14" s="94"/>
      <c r="AN14" s="28"/>
      <c r="AO14" s="98"/>
      <c r="AP14" s="93"/>
      <c r="AQ14" s="94"/>
      <c r="AR14" s="94"/>
      <c r="AS14" s="98"/>
      <c r="AT14" s="93"/>
      <c r="AU14" s="94"/>
      <c r="AV14" s="94"/>
      <c r="AW14" s="105"/>
      <c r="AX14" s="186"/>
      <c r="AY14" s="94"/>
      <c r="AZ14" s="98"/>
    </row>
    <row r="15" spans="1:52">
      <c r="A15" s="63" t="s">
        <v>102</v>
      </c>
      <c r="B15" s="64" t="s">
        <v>35</v>
      </c>
      <c r="C15" s="65" t="s">
        <v>16</v>
      </c>
      <c r="D15" s="65">
        <v>2</v>
      </c>
      <c r="E15" s="65">
        <v>30</v>
      </c>
      <c r="F15" s="131">
        <v>60</v>
      </c>
      <c r="G15" s="93"/>
      <c r="H15" s="28"/>
      <c r="I15" s="94"/>
      <c r="J15" s="98"/>
      <c r="K15" s="93"/>
      <c r="L15" s="94"/>
      <c r="M15" s="94"/>
      <c r="N15" s="94"/>
      <c r="O15" s="98"/>
      <c r="P15" s="93"/>
      <c r="Q15" s="103"/>
      <c r="R15" s="94"/>
      <c r="S15" s="98"/>
      <c r="T15" s="36"/>
      <c r="U15" s="94"/>
      <c r="V15" s="28"/>
      <c r="W15" s="159">
        <v>1</v>
      </c>
      <c r="X15" s="93"/>
      <c r="Y15" s="94"/>
      <c r="Z15" s="103"/>
      <c r="AA15" s="103"/>
      <c r="AB15" s="98"/>
      <c r="AC15" s="93"/>
      <c r="AD15" s="94"/>
      <c r="AE15" s="94"/>
      <c r="AF15" s="34"/>
      <c r="AG15" s="36"/>
      <c r="AH15" s="28"/>
      <c r="AI15" s="28"/>
      <c r="AJ15" s="98"/>
      <c r="AK15" s="93"/>
      <c r="AL15" s="94"/>
      <c r="AM15" s="104"/>
      <c r="AN15" s="30"/>
      <c r="AO15" s="98"/>
      <c r="AP15" s="93"/>
      <c r="AQ15" s="94"/>
      <c r="AR15" s="29">
        <v>2</v>
      </c>
      <c r="AS15" s="98"/>
      <c r="AT15" s="93"/>
      <c r="AU15" s="94"/>
      <c r="AV15" s="94"/>
      <c r="AW15" s="98"/>
      <c r="AX15" s="186"/>
      <c r="AY15" s="94"/>
      <c r="AZ15" s="98"/>
    </row>
    <row r="16" spans="1:52">
      <c r="A16" s="73" t="s">
        <v>143</v>
      </c>
      <c r="B16" s="76" t="s">
        <v>34</v>
      </c>
      <c r="C16" s="51" t="s">
        <v>16</v>
      </c>
      <c r="D16" s="51">
        <v>2</v>
      </c>
      <c r="E16" s="51">
        <v>30</v>
      </c>
      <c r="F16" s="135">
        <v>60</v>
      </c>
      <c r="G16" s="93"/>
      <c r="H16" s="28"/>
      <c r="I16" s="94"/>
      <c r="J16" s="98"/>
      <c r="K16" s="93"/>
      <c r="L16" s="94"/>
      <c r="M16" s="94"/>
      <c r="N16" s="94"/>
      <c r="O16" s="98"/>
      <c r="P16" s="93"/>
      <c r="Q16" s="94"/>
      <c r="R16" s="94"/>
      <c r="S16" s="98"/>
      <c r="T16" s="36"/>
      <c r="U16" s="94"/>
      <c r="V16" s="28"/>
      <c r="W16" s="98"/>
      <c r="X16" s="93"/>
      <c r="Y16" s="94"/>
      <c r="Z16" s="39"/>
      <c r="AA16" s="29">
        <v>1</v>
      </c>
      <c r="AB16" s="98"/>
      <c r="AC16" s="93"/>
      <c r="AD16" s="94"/>
      <c r="AE16" s="94"/>
      <c r="AF16" s="34"/>
      <c r="AG16" s="36"/>
      <c r="AH16" s="28"/>
      <c r="AI16" s="28"/>
      <c r="AJ16" s="105"/>
      <c r="AK16" s="93"/>
      <c r="AL16" s="94"/>
      <c r="AM16" s="94"/>
      <c r="AN16" s="28"/>
      <c r="AO16" s="159">
        <v>2</v>
      </c>
      <c r="AP16" s="93"/>
      <c r="AQ16" s="94"/>
      <c r="AR16" s="94"/>
      <c r="AS16" s="98"/>
      <c r="AT16" s="93"/>
      <c r="AU16" s="94"/>
      <c r="AV16" s="94"/>
      <c r="AW16" s="98"/>
      <c r="AX16" s="186"/>
      <c r="AY16" s="94"/>
      <c r="AZ16" s="98"/>
    </row>
    <row r="17" spans="1:52" ht="17.25" customHeight="1">
      <c r="A17" s="63" t="s">
        <v>107</v>
      </c>
      <c r="B17" s="66" t="s">
        <v>108</v>
      </c>
      <c r="C17" s="65" t="s">
        <v>16</v>
      </c>
      <c r="D17" s="65">
        <v>3</v>
      </c>
      <c r="E17" s="65">
        <v>20</v>
      </c>
      <c r="F17" s="131">
        <v>60</v>
      </c>
      <c r="G17" s="93"/>
      <c r="H17" s="28"/>
      <c r="I17" s="94"/>
      <c r="J17" s="98"/>
      <c r="K17" s="93"/>
      <c r="L17" s="94"/>
      <c r="M17" s="29">
        <v>1</v>
      </c>
      <c r="N17" s="94"/>
      <c r="O17" s="98"/>
      <c r="P17" s="93"/>
      <c r="Q17" s="94"/>
      <c r="R17" s="103"/>
      <c r="S17" s="98"/>
      <c r="T17" s="36"/>
      <c r="U17" s="94"/>
      <c r="V17" s="30"/>
      <c r="W17" s="98"/>
      <c r="X17" s="106"/>
      <c r="Y17" s="29">
        <v>2</v>
      </c>
      <c r="Z17" s="94"/>
      <c r="AA17" s="94"/>
      <c r="AB17" s="98"/>
      <c r="AC17" s="93"/>
      <c r="AD17" s="94"/>
      <c r="AE17" s="94"/>
      <c r="AF17" s="34"/>
      <c r="AG17" s="36"/>
      <c r="AH17" s="28"/>
      <c r="AI17" s="28"/>
      <c r="AJ17" s="98"/>
      <c r="AK17" s="93"/>
      <c r="AL17" s="29">
        <v>3</v>
      </c>
      <c r="AM17" s="94"/>
      <c r="AN17" s="28"/>
      <c r="AO17" s="98"/>
      <c r="AP17" s="93"/>
      <c r="AQ17" s="94"/>
      <c r="AR17" s="94"/>
      <c r="AS17" s="98"/>
      <c r="AT17" s="93"/>
      <c r="AU17" s="94"/>
      <c r="AV17" s="94"/>
      <c r="AW17" s="98"/>
      <c r="AX17" s="186"/>
      <c r="AY17" s="94"/>
      <c r="AZ17" s="98"/>
    </row>
    <row r="18" spans="1:52">
      <c r="A18" s="63" t="s">
        <v>105</v>
      </c>
      <c r="B18" s="67" t="s">
        <v>106</v>
      </c>
      <c r="C18" s="65" t="s">
        <v>16</v>
      </c>
      <c r="D18" s="51">
        <v>2</v>
      </c>
      <c r="E18" s="51">
        <v>10</v>
      </c>
      <c r="F18" s="135">
        <v>20</v>
      </c>
      <c r="G18" s="93"/>
      <c r="H18" s="28"/>
      <c r="I18" s="94"/>
      <c r="J18" s="98"/>
      <c r="K18" s="93"/>
      <c r="L18" s="94"/>
      <c r="M18" s="94"/>
      <c r="N18" s="94"/>
      <c r="O18" s="98"/>
      <c r="P18" s="93"/>
      <c r="Q18" s="94"/>
      <c r="R18" s="94"/>
      <c r="S18" s="98"/>
      <c r="T18" s="37"/>
      <c r="U18" s="94"/>
      <c r="V18" s="28"/>
      <c r="W18" s="98"/>
      <c r="X18" s="93"/>
      <c r="Y18" s="94"/>
      <c r="Z18" s="94"/>
      <c r="AA18" s="94"/>
      <c r="AB18" s="98"/>
      <c r="AC18" s="102"/>
      <c r="AD18" s="94"/>
      <c r="AE18" s="94"/>
      <c r="AF18" s="34"/>
      <c r="AG18" s="36"/>
      <c r="AH18" s="28"/>
      <c r="AI18" s="28"/>
      <c r="AJ18" s="98"/>
      <c r="AK18" s="154">
        <v>1</v>
      </c>
      <c r="AL18" s="94"/>
      <c r="AM18" s="94"/>
      <c r="AN18" s="28"/>
      <c r="AO18" s="98"/>
      <c r="AP18" s="93"/>
      <c r="AQ18" s="29">
        <v>2</v>
      </c>
      <c r="AR18" s="94"/>
      <c r="AS18" s="98"/>
      <c r="AT18" s="102"/>
      <c r="AU18" s="94"/>
      <c r="AV18" s="94"/>
      <c r="AW18" s="98"/>
      <c r="AX18" s="186"/>
      <c r="AY18" s="94"/>
      <c r="AZ18" s="98"/>
    </row>
    <row r="19" spans="1:52">
      <c r="A19" s="63" t="s">
        <v>110</v>
      </c>
      <c r="B19" s="64" t="s">
        <v>111</v>
      </c>
      <c r="C19" s="65" t="s">
        <v>16</v>
      </c>
      <c r="D19" s="51">
        <v>2</v>
      </c>
      <c r="E19" s="51">
        <v>20</v>
      </c>
      <c r="F19" s="135">
        <v>40</v>
      </c>
      <c r="G19" s="93"/>
      <c r="H19" s="28"/>
      <c r="I19" s="94"/>
      <c r="J19" s="98"/>
      <c r="K19" s="93"/>
      <c r="L19" s="94"/>
      <c r="M19" s="103"/>
      <c r="N19" s="103"/>
      <c r="O19" s="98"/>
      <c r="P19" s="93"/>
      <c r="Q19" s="29">
        <v>1</v>
      </c>
      <c r="R19" s="94"/>
      <c r="S19" s="98"/>
      <c r="T19" s="36"/>
      <c r="U19" s="94"/>
      <c r="V19" s="28"/>
      <c r="W19" s="98"/>
      <c r="X19" s="93"/>
      <c r="Y19" s="94"/>
      <c r="Z19" s="94"/>
      <c r="AA19" s="94"/>
      <c r="AB19" s="98"/>
      <c r="AC19" s="93"/>
      <c r="AD19" s="94"/>
      <c r="AE19" s="29">
        <v>2</v>
      </c>
      <c r="AF19" s="34"/>
      <c r="AG19" s="36"/>
      <c r="AH19" s="28"/>
      <c r="AI19" s="28"/>
      <c r="AJ19" s="98"/>
      <c r="AK19" s="93"/>
      <c r="AL19" s="94"/>
      <c r="AM19" s="103"/>
      <c r="AN19" s="28"/>
      <c r="AO19" s="98"/>
      <c r="AP19" s="93"/>
      <c r="AQ19" s="94"/>
      <c r="AR19" s="94"/>
      <c r="AS19" s="98"/>
      <c r="AT19" s="93"/>
      <c r="AU19" s="94"/>
      <c r="AV19" s="94"/>
      <c r="AW19" s="98"/>
      <c r="AX19" s="186"/>
      <c r="AY19" s="94"/>
      <c r="AZ19" s="98"/>
    </row>
    <row r="20" spans="1:52">
      <c r="A20" s="63" t="s">
        <v>14</v>
      </c>
      <c r="B20" s="64" t="s">
        <v>34</v>
      </c>
      <c r="C20" s="65" t="s">
        <v>16</v>
      </c>
      <c r="D20" s="65">
        <v>1</v>
      </c>
      <c r="E20" s="65">
        <v>30</v>
      </c>
      <c r="F20" s="131">
        <v>30</v>
      </c>
      <c r="G20" s="93"/>
      <c r="H20" s="28"/>
      <c r="I20" s="94"/>
      <c r="J20" s="98"/>
      <c r="K20" s="93"/>
      <c r="L20" s="94"/>
      <c r="M20" s="103"/>
      <c r="N20" s="94"/>
      <c r="O20" s="98"/>
      <c r="P20" s="93"/>
      <c r="Q20" s="94"/>
      <c r="R20" s="103"/>
      <c r="S20" s="98"/>
      <c r="T20" s="37"/>
      <c r="U20" s="94"/>
      <c r="V20" s="28"/>
      <c r="W20" s="98"/>
      <c r="X20" s="106"/>
      <c r="Y20" s="103"/>
      <c r="Z20" s="94"/>
      <c r="AA20" s="94"/>
      <c r="AB20" s="98"/>
      <c r="AC20" s="93"/>
      <c r="AD20" s="29">
        <v>1</v>
      </c>
      <c r="AE20" s="94"/>
      <c r="AF20" s="34"/>
      <c r="AG20" s="36"/>
      <c r="AH20" s="28"/>
      <c r="AI20" s="28"/>
      <c r="AJ20" s="98"/>
      <c r="AK20" s="93"/>
      <c r="AL20" s="103"/>
      <c r="AM20" s="94"/>
      <c r="AN20" s="28"/>
      <c r="AO20" s="98"/>
      <c r="AP20" s="93"/>
      <c r="AQ20" s="94"/>
      <c r="AR20" s="94"/>
      <c r="AS20" s="98"/>
      <c r="AT20" s="93"/>
      <c r="AU20" s="94"/>
      <c r="AV20" s="94"/>
      <c r="AW20" s="98"/>
      <c r="AX20" s="186"/>
      <c r="AY20" s="94"/>
      <c r="AZ20" s="98"/>
    </row>
    <row r="21" spans="1:52">
      <c r="A21" s="63" t="s">
        <v>109</v>
      </c>
      <c r="B21" s="64" t="s">
        <v>34</v>
      </c>
      <c r="C21" s="65" t="s">
        <v>16</v>
      </c>
      <c r="D21" s="65">
        <v>1</v>
      </c>
      <c r="E21" s="65">
        <v>30</v>
      </c>
      <c r="F21" s="131">
        <v>30</v>
      </c>
      <c r="G21" s="93"/>
      <c r="H21" s="28"/>
      <c r="I21" s="94"/>
      <c r="J21" s="98"/>
      <c r="K21" s="93"/>
      <c r="L21" s="94"/>
      <c r="M21" s="94"/>
      <c r="N21" s="94"/>
      <c r="O21" s="98"/>
      <c r="P21" s="93"/>
      <c r="Q21" s="94"/>
      <c r="R21" s="94"/>
      <c r="S21" s="98"/>
      <c r="T21" s="36"/>
      <c r="U21" s="94"/>
      <c r="V21" s="28"/>
      <c r="W21" s="98"/>
      <c r="X21" s="93"/>
      <c r="Y21" s="94"/>
      <c r="Z21" s="94"/>
      <c r="AA21" s="29">
        <v>1</v>
      </c>
      <c r="AB21" s="105"/>
      <c r="AC21" s="93"/>
      <c r="AD21" s="94"/>
      <c r="AE21" s="94"/>
      <c r="AF21" s="34"/>
      <c r="AG21" s="36"/>
      <c r="AH21" s="28"/>
      <c r="AI21" s="28"/>
      <c r="AJ21" s="98"/>
      <c r="AK21" s="93"/>
      <c r="AL21" s="94"/>
      <c r="AM21" s="94"/>
      <c r="AN21" s="28"/>
      <c r="AO21" s="98"/>
      <c r="AP21" s="93"/>
      <c r="AQ21" s="94"/>
      <c r="AR21" s="94"/>
      <c r="AS21" s="98"/>
      <c r="AT21" s="93"/>
      <c r="AU21" s="94"/>
      <c r="AV21" s="94"/>
      <c r="AW21" s="98"/>
      <c r="AX21" s="186"/>
      <c r="AY21" s="94"/>
      <c r="AZ21" s="98"/>
    </row>
    <row r="22" spans="1:52" ht="18.75" customHeight="1">
      <c r="A22" s="63" t="s">
        <v>43</v>
      </c>
      <c r="B22" s="66" t="s">
        <v>103</v>
      </c>
      <c r="C22" s="65" t="s">
        <v>104</v>
      </c>
      <c r="D22" s="65">
        <v>1</v>
      </c>
      <c r="E22" s="65">
        <v>40</v>
      </c>
      <c r="F22" s="131">
        <v>40</v>
      </c>
      <c r="G22" s="93"/>
      <c r="H22" s="28"/>
      <c r="I22" s="94"/>
      <c r="J22" s="98"/>
      <c r="K22" s="93"/>
      <c r="L22" s="94"/>
      <c r="M22" s="94"/>
      <c r="N22" s="94"/>
      <c r="O22" s="105"/>
      <c r="P22" s="93"/>
      <c r="Q22" s="94"/>
      <c r="R22" s="94"/>
      <c r="S22" s="159">
        <v>1</v>
      </c>
      <c r="T22" s="36"/>
      <c r="U22" s="94"/>
      <c r="V22" s="28"/>
      <c r="W22" s="98"/>
      <c r="X22" s="93"/>
      <c r="Y22" s="94"/>
      <c r="Z22" s="94"/>
      <c r="AA22" s="94"/>
      <c r="AB22" s="98"/>
      <c r="AC22" s="93"/>
      <c r="AD22" s="94"/>
      <c r="AE22" s="94"/>
      <c r="AF22" s="34"/>
      <c r="AG22" s="36"/>
      <c r="AH22" s="28"/>
      <c r="AI22" s="28"/>
      <c r="AJ22" s="98"/>
      <c r="AK22" s="93"/>
      <c r="AL22" s="94"/>
      <c r="AM22" s="94"/>
      <c r="AN22" s="28"/>
      <c r="AO22" s="98"/>
      <c r="AP22" s="93"/>
      <c r="AQ22" s="94"/>
      <c r="AR22" s="94"/>
      <c r="AS22" s="98"/>
      <c r="AT22" s="93"/>
      <c r="AU22" s="94"/>
      <c r="AV22" s="94"/>
      <c r="AW22" s="98"/>
      <c r="AX22" s="186"/>
      <c r="AY22" s="94"/>
      <c r="AZ22" s="98"/>
    </row>
    <row r="23" spans="1:52">
      <c r="A23" s="68" t="s">
        <v>45</v>
      </c>
      <c r="B23" s="69" t="s">
        <v>34</v>
      </c>
      <c r="C23" s="70" t="s">
        <v>112</v>
      </c>
      <c r="D23" s="70">
        <v>18</v>
      </c>
      <c r="E23" s="70">
        <v>200</v>
      </c>
      <c r="F23" s="132">
        <v>3600</v>
      </c>
      <c r="G23" s="36"/>
      <c r="H23" s="28"/>
      <c r="I23" s="28"/>
      <c r="J23" s="34"/>
      <c r="K23" s="36"/>
      <c r="L23" s="28"/>
      <c r="M23" s="28"/>
      <c r="N23" s="28"/>
      <c r="O23" s="34"/>
      <c r="P23" s="36"/>
      <c r="Q23" s="28"/>
      <c r="R23" s="28"/>
      <c r="S23" s="34"/>
      <c r="T23" s="36"/>
      <c r="U23" s="28"/>
      <c r="V23" s="28"/>
      <c r="W23" s="34"/>
      <c r="X23" s="36"/>
      <c r="Y23" s="28"/>
      <c r="Z23" s="28"/>
      <c r="AA23" s="28"/>
      <c r="AB23" s="34"/>
      <c r="AC23" s="36"/>
      <c r="AD23" s="28"/>
      <c r="AE23" s="28"/>
      <c r="AF23" s="34"/>
      <c r="AG23" s="36"/>
      <c r="AH23" s="28"/>
      <c r="AI23" s="28"/>
      <c r="AJ23" s="34"/>
      <c r="AK23" s="36"/>
      <c r="AL23" s="28"/>
      <c r="AM23" s="28"/>
      <c r="AN23" s="28"/>
      <c r="AO23" s="98"/>
      <c r="AP23" s="36"/>
      <c r="AQ23" s="28"/>
      <c r="AR23" s="28"/>
      <c r="AS23" s="34"/>
      <c r="AT23" s="36"/>
      <c r="AU23" s="28"/>
      <c r="AV23" s="28"/>
      <c r="AW23" s="34"/>
      <c r="AX23" s="188"/>
      <c r="AY23" s="28"/>
      <c r="AZ23" s="34"/>
    </row>
    <row r="24" spans="1:52">
      <c r="A24" s="68" t="s">
        <v>46</v>
      </c>
      <c r="B24" s="69" t="s">
        <v>34</v>
      </c>
      <c r="C24" s="70" t="s">
        <v>113</v>
      </c>
      <c r="D24" s="70">
        <v>4</v>
      </c>
      <c r="E24" s="70">
        <v>100</v>
      </c>
      <c r="F24" s="132">
        <v>400</v>
      </c>
      <c r="G24" s="36"/>
      <c r="H24" s="28"/>
      <c r="I24" s="28"/>
      <c r="J24" s="34"/>
      <c r="K24" s="36"/>
      <c r="L24" s="28"/>
      <c r="M24" s="28"/>
      <c r="N24" s="28"/>
      <c r="O24" s="34"/>
      <c r="P24" s="36"/>
      <c r="Q24" s="28"/>
      <c r="R24" s="28"/>
      <c r="S24" s="34"/>
      <c r="T24" s="36"/>
      <c r="U24" s="28"/>
      <c r="V24" s="28"/>
      <c r="W24" s="34"/>
      <c r="X24" s="36"/>
      <c r="Y24" s="28"/>
      <c r="Z24" s="28"/>
      <c r="AA24" s="28"/>
      <c r="AB24" s="34"/>
      <c r="AC24" s="36"/>
      <c r="AD24" s="28"/>
      <c r="AE24" s="28"/>
      <c r="AF24" s="34"/>
      <c r="AG24" s="36"/>
      <c r="AH24" s="28"/>
      <c r="AI24" s="28"/>
      <c r="AJ24" s="34"/>
      <c r="AK24" s="36"/>
      <c r="AL24" s="28"/>
      <c r="AM24" s="28"/>
      <c r="AN24" s="28"/>
      <c r="AO24" s="98"/>
      <c r="AP24" s="36"/>
      <c r="AQ24" s="28"/>
      <c r="AR24" s="28"/>
      <c r="AS24" s="34"/>
      <c r="AT24" s="36"/>
      <c r="AU24" s="28"/>
      <c r="AV24" s="28"/>
      <c r="AW24" s="34"/>
      <c r="AX24" s="188"/>
      <c r="AY24" s="28"/>
      <c r="AZ24" s="34"/>
    </row>
    <row r="25" spans="1:52">
      <c r="A25" s="68" t="s">
        <v>114</v>
      </c>
      <c r="B25" s="69" t="s">
        <v>47</v>
      </c>
      <c r="C25" s="70" t="s">
        <v>112</v>
      </c>
      <c r="D25" s="70">
        <v>1</v>
      </c>
      <c r="E25" s="70">
        <v>50</v>
      </c>
      <c r="F25" s="132">
        <v>50</v>
      </c>
      <c r="G25" s="36"/>
      <c r="H25" s="28"/>
      <c r="I25" s="28"/>
      <c r="J25" s="34"/>
      <c r="K25" s="36"/>
      <c r="L25" s="28"/>
      <c r="M25" s="28"/>
      <c r="N25" s="28"/>
      <c r="O25" s="34"/>
      <c r="P25" s="36"/>
      <c r="Q25" s="28"/>
      <c r="R25" s="28"/>
      <c r="S25" s="34"/>
      <c r="T25" s="36"/>
      <c r="U25" s="28"/>
      <c r="V25" s="28"/>
      <c r="W25" s="34"/>
      <c r="X25" s="36"/>
      <c r="Y25" s="28"/>
      <c r="Z25" s="28"/>
      <c r="AA25" s="28"/>
      <c r="AB25" s="34"/>
      <c r="AC25" s="36"/>
      <c r="AD25" s="28"/>
      <c r="AE25" s="28"/>
      <c r="AF25" s="34"/>
      <c r="AG25" s="36"/>
      <c r="AH25" s="28"/>
      <c r="AI25" s="28"/>
      <c r="AJ25" s="34"/>
      <c r="AK25" s="36"/>
      <c r="AL25" s="28"/>
      <c r="AM25" s="28"/>
      <c r="AN25" s="28"/>
      <c r="AO25" s="98"/>
      <c r="AP25" s="36"/>
      <c r="AQ25" s="28"/>
      <c r="AR25" s="28"/>
      <c r="AS25" s="34"/>
      <c r="AT25" s="36"/>
      <c r="AU25" s="28"/>
      <c r="AV25" s="28"/>
      <c r="AW25" s="34"/>
      <c r="AX25" s="188"/>
      <c r="AY25" s="28"/>
      <c r="AZ25" s="34"/>
    </row>
    <row r="26" spans="1:52">
      <c r="A26" s="68" t="s">
        <v>115</v>
      </c>
      <c r="B26" s="69" t="s">
        <v>34</v>
      </c>
      <c r="C26" s="70" t="s">
        <v>112</v>
      </c>
      <c r="D26" s="70">
        <v>19</v>
      </c>
      <c r="E26" s="70">
        <v>100</v>
      </c>
      <c r="F26" s="132">
        <v>1900</v>
      </c>
      <c r="G26" s="36"/>
      <c r="H26" s="28"/>
      <c r="I26" s="28"/>
      <c r="J26" s="34"/>
      <c r="K26" s="36"/>
      <c r="L26" s="28"/>
      <c r="M26" s="28"/>
      <c r="N26" s="28"/>
      <c r="O26" s="34"/>
      <c r="P26" s="36"/>
      <c r="Q26" s="28"/>
      <c r="R26" s="28"/>
      <c r="S26" s="34"/>
      <c r="T26" s="36"/>
      <c r="U26" s="28"/>
      <c r="V26" s="28"/>
      <c r="W26" s="34"/>
      <c r="X26" s="36"/>
      <c r="Y26" s="28"/>
      <c r="Z26" s="28"/>
      <c r="AA26" s="28"/>
      <c r="AB26" s="34"/>
      <c r="AC26" s="36"/>
      <c r="AD26" s="28"/>
      <c r="AE26" s="28"/>
      <c r="AF26" s="34"/>
      <c r="AG26" s="36"/>
      <c r="AH26" s="28"/>
      <c r="AI26" s="28"/>
      <c r="AJ26" s="34"/>
      <c r="AK26" s="36"/>
      <c r="AL26" s="28"/>
      <c r="AM26" s="28"/>
      <c r="AN26" s="28"/>
      <c r="AO26" s="98"/>
      <c r="AP26" s="36"/>
      <c r="AQ26" s="28"/>
      <c r="AR26" s="28"/>
      <c r="AS26" s="34"/>
      <c r="AT26" s="36"/>
      <c r="AU26" s="28"/>
      <c r="AV26" s="28"/>
      <c r="AW26" s="34"/>
      <c r="AX26" s="188"/>
      <c r="AY26" s="28"/>
      <c r="AZ26" s="34"/>
    </row>
    <row r="27" spans="1:52">
      <c r="A27" s="68" t="s">
        <v>48</v>
      </c>
      <c r="B27" s="69" t="s">
        <v>34</v>
      </c>
      <c r="C27" s="70" t="s">
        <v>112</v>
      </c>
      <c r="D27" s="70">
        <v>18</v>
      </c>
      <c r="E27" s="70">
        <v>250</v>
      </c>
      <c r="F27" s="132">
        <v>4500</v>
      </c>
      <c r="G27" s="36"/>
      <c r="H27" s="28"/>
      <c r="I27" s="28"/>
      <c r="J27" s="34"/>
      <c r="K27" s="36"/>
      <c r="L27" s="28"/>
      <c r="M27" s="28"/>
      <c r="N27" s="28"/>
      <c r="O27" s="34"/>
      <c r="P27" s="36"/>
      <c r="Q27" s="28"/>
      <c r="R27" s="28"/>
      <c r="S27" s="34"/>
      <c r="T27" s="36"/>
      <c r="U27" s="28"/>
      <c r="V27" s="28"/>
      <c r="W27" s="34"/>
      <c r="X27" s="36"/>
      <c r="Y27" s="28"/>
      <c r="Z27" s="28"/>
      <c r="AA27" s="28"/>
      <c r="AB27" s="34"/>
      <c r="AC27" s="36"/>
      <c r="AD27" s="28"/>
      <c r="AE27" s="28"/>
      <c r="AF27" s="34"/>
      <c r="AG27" s="36"/>
      <c r="AH27" s="28"/>
      <c r="AI27" s="28"/>
      <c r="AJ27" s="34"/>
      <c r="AK27" s="36"/>
      <c r="AL27" s="28"/>
      <c r="AM27" s="28"/>
      <c r="AN27" s="28"/>
      <c r="AO27" s="98"/>
      <c r="AP27" s="36"/>
      <c r="AQ27" s="28"/>
      <c r="AR27" s="28"/>
      <c r="AS27" s="34"/>
      <c r="AT27" s="36"/>
      <c r="AU27" s="28"/>
      <c r="AV27" s="28"/>
      <c r="AW27" s="34"/>
      <c r="AX27" s="188"/>
      <c r="AY27" s="28"/>
      <c r="AZ27" s="34"/>
    </row>
    <row r="28" spans="1:52">
      <c r="A28" s="87" t="s">
        <v>116</v>
      </c>
      <c r="B28" s="283"/>
      <c r="C28" s="284"/>
      <c r="D28" s="89">
        <f>SUM(D29:D35)</f>
        <v>30</v>
      </c>
      <c r="E28" s="89"/>
      <c r="F28" s="138">
        <f>SUM(F29:F35)</f>
        <v>630</v>
      </c>
      <c r="G28" s="32">
        <f t="shared" ref="G28:AZ28" si="4">COUNT(G29:G35)</f>
        <v>0</v>
      </c>
      <c r="H28" s="27">
        <f t="shared" si="4"/>
        <v>0</v>
      </c>
      <c r="I28" s="23">
        <f t="shared" si="4"/>
        <v>0</v>
      </c>
      <c r="J28" s="143">
        <f t="shared" si="4"/>
        <v>1</v>
      </c>
      <c r="K28" s="32">
        <f t="shared" si="4"/>
        <v>1</v>
      </c>
      <c r="L28" s="23">
        <f t="shared" si="4"/>
        <v>1</v>
      </c>
      <c r="M28" s="23">
        <f t="shared" si="4"/>
        <v>0</v>
      </c>
      <c r="N28" s="23">
        <f t="shared" si="4"/>
        <v>0</v>
      </c>
      <c r="O28" s="143">
        <f t="shared" si="4"/>
        <v>0</v>
      </c>
      <c r="P28" s="32">
        <f t="shared" si="4"/>
        <v>1</v>
      </c>
      <c r="Q28" s="23">
        <f t="shared" si="4"/>
        <v>0</v>
      </c>
      <c r="R28" s="23">
        <f t="shared" si="4"/>
        <v>0</v>
      </c>
      <c r="S28" s="143">
        <f t="shared" si="4"/>
        <v>1</v>
      </c>
      <c r="T28" s="35">
        <f t="shared" si="4"/>
        <v>0</v>
      </c>
      <c r="U28" s="23">
        <f t="shared" si="4"/>
        <v>1</v>
      </c>
      <c r="V28" s="27">
        <f t="shared" si="4"/>
        <v>1</v>
      </c>
      <c r="W28" s="143">
        <f t="shared" si="4"/>
        <v>1</v>
      </c>
      <c r="X28" s="32">
        <f t="shared" si="4"/>
        <v>0</v>
      </c>
      <c r="Y28" s="23">
        <f t="shared" si="4"/>
        <v>1</v>
      </c>
      <c r="Z28" s="23">
        <f t="shared" si="4"/>
        <v>1</v>
      </c>
      <c r="AA28" s="23">
        <f t="shared" si="4"/>
        <v>0</v>
      </c>
      <c r="AB28" s="143">
        <f t="shared" si="4"/>
        <v>1</v>
      </c>
      <c r="AC28" s="32">
        <f t="shared" si="4"/>
        <v>1</v>
      </c>
      <c r="AD28" s="23">
        <f t="shared" si="4"/>
        <v>1</v>
      </c>
      <c r="AE28" s="23">
        <f t="shared" si="4"/>
        <v>1</v>
      </c>
      <c r="AF28" s="33">
        <f t="shared" si="4"/>
        <v>0</v>
      </c>
      <c r="AG28" s="35">
        <f t="shared" si="4"/>
        <v>0</v>
      </c>
      <c r="AH28" s="27">
        <f t="shared" si="4"/>
        <v>0</v>
      </c>
      <c r="AI28" s="27">
        <f t="shared" si="4"/>
        <v>0</v>
      </c>
      <c r="AJ28" s="143">
        <f t="shared" si="4"/>
        <v>1</v>
      </c>
      <c r="AK28" s="32">
        <f t="shared" si="4"/>
        <v>1</v>
      </c>
      <c r="AL28" s="23">
        <f t="shared" si="4"/>
        <v>1</v>
      </c>
      <c r="AM28" s="23">
        <f t="shared" si="4"/>
        <v>1</v>
      </c>
      <c r="AN28" s="27">
        <f t="shared" si="4"/>
        <v>0</v>
      </c>
      <c r="AO28" s="33">
        <f t="shared" si="4"/>
        <v>1</v>
      </c>
      <c r="AP28" s="32">
        <f t="shared" si="4"/>
        <v>1</v>
      </c>
      <c r="AQ28" s="23">
        <f t="shared" si="4"/>
        <v>1</v>
      </c>
      <c r="AR28" s="23">
        <f t="shared" si="4"/>
        <v>1</v>
      </c>
      <c r="AS28" s="143">
        <f t="shared" si="4"/>
        <v>1</v>
      </c>
      <c r="AT28" s="32">
        <f t="shared" si="4"/>
        <v>1</v>
      </c>
      <c r="AU28" s="23">
        <f t="shared" si="4"/>
        <v>0</v>
      </c>
      <c r="AV28" s="23">
        <f t="shared" si="4"/>
        <v>0</v>
      </c>
      <c r="AW28" s="143">
        <f t="shared" si="4"/>
        <v>0</v>
      </c>
      <c r="AX28" s="185">
        <f t="shared" si="4"/>
        <v>0</v>
      </c>
      <c r="AY28" s="23">
        <f t="shared" si="4"/>
        <v>0</v>
      </c>
      <c r="AZ28" s="143">
        <f t="shared" si="4"/>
        <v>0</v>
      </c>
    </row>
    <row r="29" spans="1:52">
      <c r="A29" s="285" t="s">
        <v>117</v>
      </c>
      <c r="B29" s="286" t="s">
        <v>118</v>
      </c>
      <c r="C29" s="287" t="s">
        <v>218</v>
      </c>
      <c r="D29" s="287">
        <v>6</v>
      </c>
      <c r="E29" s="287">
        <v>25</v>
      </c>
      <c r="F29" s="288">
        <v>150</v>
      </c>
      <c r="G29" s="35"/>
      <c r="H29" s="27"/>
      <c r="I29" s="27"/>
      <c r="J29" s="33"/>
      <c r="K29" s="35"/>
      <c r="L29" s="27"/>
      <c r="M29" s="27"/>
      <c r="N29" s="27"/>
      <c r="O29" s="33"/>
      <c r="P29" s="35"/>
      <c r="Q29" s="27"/>
      <c r="R29" s="27"/>
      <c r="S29" s="33"/>
      <c r="T29" s="35"/>
      <c r="U29" s="27"/>
      <c r="V29" s="27"/>
      <c r="W29" s="33"/>
      <c r="X29" s="35"/>
      <c r="Y29" s="27"/>
      <c r="Z29" s="27"/>
      <c r="AA29" s="27"/>
      <c r="AB29" s="33"/>
      <c r="AC29" s="35"/>
      <c r="AD29" s="27"/>
      <c r="AE29" s="27"/>
      <c r="AF29" s="33"/>
      <c r="AG29" s="35"/>
      <c r="AH29" s="27"/>
      <c r="AI29" s="27"/>
      <c r="AJ29" s="33"/>
      <c r="AK29" s="35"/>
      <c r="AL29" s="27"/>
      <c r="AM29" s="27"/>
      <c r="AN29" s="27"/>
      <c r="AO29" s="101"/>
      <c r="AP29" s="35"/>
      <c r="AQ29" s="27"/>
      <c r="AR29" s="27"/>
      <c r="AS29" s="33"/>
      <c r="AT29" s="35"/>
      <c r="AU29" s="27"/>
      <c r="AV29" s="27"/>
      <c r="AW29" s="33"/>
      <c r="AX29" s="189"/>
      <c r="AY29" s="27"/>
      <c r="AZ29" s="33"/>
    </row>
    <row r="30" spans="1:52">
      <c r="A30" s="21" t="s">
        <v>119</v>
      </c>
      <c r="B30" s="289" t="s">
        <v>120</v>
      </c>
      <c r="C30" s="51" t="s">
        <v>121</v>
      </c>
      <c r="D30" s="51">
        <v>4</v>
      </c>
      <c r="E30" s="51">
        <v>20</v>
      </c>
      <c r="F30" s="135">
        <v>80</v>
      </c>
      <c r="G30" s="102"/>
      <c r="H30" s="30"/>
      <c r="I30" s="103"/>
      <c r="J30" s="105"/>
      <c r="K30" s="102"/>
      <c r="L30" s="103"/>
      <c r="M30" s="103"/>
      <c r="N30" s="103"/>
      <c r="O30" s="105"/>
      <c r="P30" s="102"/>
      <c r="Q30" s="103"/>
      <c r="R30" s="103"/>
      <c r="S30" s="105"/>
      <c r="T30" s="37"/>
      <c r="U30" s="123">
        <v>1</v>
      </c>
      <c r="V30" s="30"/>
      <c r="W30" s="105"/>
      <c r="X30" s="102"/>
      <c r="Y30" s="103"/>
      <c r="Z30" s="123">
        <v>2</v>
      </c>
      <c r="AA30" s="39"/>
      <c r="AB30" s="105"/>
      <c r="AC30" s="102"/>
      <c r="AD30" s="103"/>
      <c r="AE30" s="103"/>
      <c r="AF30" s="166"/>
      <c r="AG30" s="37"/>
      <c r="AH30" s="30"/>
      <c r="AI30" s="30"/>
      <c r="AJ30" s="105"/>
      <c r="AK30" s="155">
        <v>3</v>
      </c>
      <c r="AL30" s="103"/>
      <c r="AM30" s="103"/>
      <c r="AN30" s="30"/>
      <c r="AO30" s="105"/>
      <c r="AP30" s="102"/>
      <c r="AQ30" s="103"/>
      <c r="AR30" s="103"/>
      <c r="AS30" s="145">
        <v>4</v>
      </c>
      <c r="AT30" s="102"/>
      <c r="AU30" s="103"/>
      <c r="AV30" s="103"/>
      <c r="AW30" s="105"/>
      <c r="AX30" s="190"/>
      <c r="AY30" s="103"/>
      <c r="AZ30" s="105"/>
    </row>
    <row r="31" spans="1:52">
      <c r="A31" s="21" t="s">
        <v>122</v>
      </c>
      <c r="B31" s="289" t="s">
        <v>123</v>
      </c>
      <c r="C31" s="51" t="s">
        <v>95</v>
      </c>
      <c r="D31" s="51">
        <v>4</v>
      </c>
      <c r="E31" s="51">
        <v>20</v>
      </c>
      <c r="F31" s="135">
        <v>80</v>
      </c>
      <c r="G31" s="102"/>
      <c r="H31" s="30"/>
      <c r="I31" s="103"/>
      <c r="J31" s="145">
        <v>1</v>
      </c>
      <c r="K31" s="102"/>
      <c r="L31" s="103"/>
      <c r="M31" s="103"/>
      <c r="N31" s="103"/>
      <c r="O31" s="201"/>
      <c r="P31" s="102"/>
      <c r="Q31" s="103"/>
      <c r="R31" s="103"/>
      <c r="S31" s="145">
        <v>2</v>
      </c>
      <c r="T31" s="37"/>
      <c r="U31" s="103"/>
      <c r="V31" s="30"/>
      <c r="W31" s="105"/>
      <c r="X31" s="102"/>
      <c r="Y31" s="103"/>
      <c r="Z31" s="103"/>
      <c r="AA31" s="103"/>
      <c r="AB31" s="105"/>
      <c r="AC31" s="102"/>
      <c r="AD31" s="103"/>
      <c r="AE31" s="123">
        <v>3</v>
      </c>
      <c r="AF31" s="166"/>
      <c r="AG31" s="37"/>
      <c r="AH31" s="30"/>
      <c r="AI31" s="30"/>
      <c r="AJ31" s="105"/>
      <c r="AK31" s="102"/>
      <c r="AL31" s="103"/>
      <c r="AM31" s="103"/>
      <c r="AN31" s="30"/>
      <c r="AO31" s="105"/>
      <c r="AP31" s="155">
        <v>4</v>
      </c>
      <c r="AQ31" s="103"/>
      <c r="AR31" s="103"/>
      <c r="AS31" s="105"/>
      <c r="AT31" s="102"/>
      <c r="AU31" s="103"/>
      <c r="AV31" s="103"/>
      <c r="AW31" s="105"/>
      <c r="AX31" s="190"/>
      <c r="AY31" s="103"/>
      <c r="AZ31" s="105"/>
    </row>
    <row r="32" spans="1:52">
      <c r="A32" s="73" t="s">
        <v>126</v>
      </c>
      <c r="B32" s="74" t="s">
        <v>127</v>
      </c>
      <c r="C32" s="51" t="s">
        <v>16</v>
      </c>
      <c r="D32" s="51">
        <v>2</v>
      </c>
      <c r="E32" s="51">
        <v>20</v>
      </c>
      <c r="F32" s="135">
        <v>40</v>
      </c>
      <c r="G32" s="102"/>
      <c r="H32" s="30"/>
      <c r="I32" s="103"/>
      <c r="J32" s="105"/>
      <c r="K32" s="102"/>
      <c r="L32" s="103"/>
      <c r="M32" s="103"/>
      <c r="N32" s="103"/>
      <c r="O32" s="105"/>
      <c r="P32" s="102"/>
      <c r="Q32" s="103"/>
      <c r="R32" s="103"/>
      <c r="S32" s="105"/>
      <c r="T32" s="37"/>
      <c r="U32" s="103"/>
      <c r="V32" s="30"/>
      <c r="W32" s="105"/>
      <c r="X32" s="102"/>
      <c r="Y32" s="103"/>
      <c r="Z32" s="103"/>
      <c r="AA32" s="103"/>
      <c r="AB32" s="105"/>
      <c r="AC32" s="155">
        <v>1</v>
      </c>
      <c r="AD32" s="103"/>
      <c r="AE32" s="103"/>
      <c r="AF32" s="166"/>
      <c r="AG32" s="37"/>
      <c r="AH32" s="30"/>
      <c r="AI32" s="30"/>
      <c r="AJ32" s="145">
        <v>2</v>
      </c>
      <c r="AK32" s="102"/>
      <c r="AL32" s="103"/>
      <c r="AM32" s="103"/>
      <c r="AN32" s="30"/>
      <c r="AO32" s="105"/>
      <c r="AP32" s="102"/>
      <c r="AQ32" s="103"/>
      <c r="AR32" s="103"/>
      <c r="AS32" s="105"/>
      <c r="AT32" s="102"/>
      <c r="AU32" s="103"/>
      <c r="AV32" s="103"/>
      <c r="AW32" s="105"/>
      <c r="AX32" s="190"/>
      <c r="AY32" s="103"/>
      <c r="AZ32" s="105"/>
    </row>
    <row r="33" spans="1:52">
      <c r="A33" s="73" t="s">
        <v>50</v>
      </c>
      <c r="B33" s="74" t="s">
        <v>33</v>
      </c>
      <c r="C33" s="51" t="s">
        <v>16</v>
      </c>
      <c r="D33" s="51">
        <v>2</v>
      </c>
      <c r="E33" s="51">
        <v>20</v>
      </c>
      <c r="F33" s="135">
        <v>40</v>
      </c>
      <c r="G33" s="102"/>
      <c r="H33" s="30"/>
      <c r="I33" s="103"/>
      <c r="J33" s="105"/>
      <c r="K33" s="102"/>
      <c r="L33" s="103"/>
      <c r="M33" s="103"/>
      <c r="N33" s="103"/>
      <c r="O33" s="105"/>
      <c r="P33" s="102"/>
      <c r="Q33" s="103"/>
      <c r="R33" s="103"/>
      <c r="S33" s="105"/>
      <c r="T33" s="37"/>
      <c r="U33" s="103"/>
      <c r="V33" s="30"/>
      <c r="W33" s="105"/>
      <c r="X33" s="102"/>
      <c r="Y33" s="123">
        <v>1</v>
      </c>
      <c r="Z33" s="103"/>
      <c r="AA33" s="103"/>
      <c r="AB33" s="105"/>
      <c r="AC33" s="102"/>
      <c r="AD33" s="103"/>
      <c r="AE33" s="103"/>
      <c r="AF33" s="166"/>
      <c r="AG33" s="37"/>
      <c r="AH33" s="30"/>
      <c r="AI33" s="30"/>
      <c r="AJ33" s="105"/>
      <c r="AK33" s="102"/>
      <c r="AL33" s="103"/>
      <c r="AM33" s="103"/>
      <c r="AN33" s="30"/>
      <c r="AO33" s="105"/>
      <c r="AP33" s="102"/>
      <c r="AQ33" s="103"/>
      <c r="AR33" s="103"/>
      <c r="AS33" s="105"/>
      <c r="AT33" s="155">
        <v>2</v>
      </c>
      <c r="AU33" s="103"/>
      <c r="AV33" s="103"/>
      <c r="AW33" s="105"/>
      <c r="AX33" s="190"/>
      <c r="AY33" s="103"/>
      <c r="AZ33" s="105"/>
    </row>
    <row r="34" spans="1:52">
      <c r="A34" s="21" t="s">
        <v>124</v>
      </c>
      <c r="B34" s="289" t="s">
        <v>125</v>
      </c>
      <c r="C34" s="51" t="s">
        <v>121</v>
      </c>
      <c r="D34" s="51">
        <v>7</v>
      </c>
      <c r="E34" s="51">
        <v>20</v>
      </c>
      <c r="F34" s="135">
        <v>140</v>
      </c>
      <c r="G34" s="102"/>
      <c r="H34" s="30"/>
      <c r="I34" s="103"/>
      <c r="J34" s="105"/>
      <c r="K34" s="102"/>
      <c r="L34" s="124">
        <v>1</v>
      </c>
      <c r="M34" s="103"/>
      <c r="N34" s="103"/>
      <c r="O34" s="105"/>
      <c r="P34" s="102"/>
      <c r="Q34" s="103"/>
      <c r="R34" s="103"/>
      <c r="S34" s="105"/>
      <c r="T34" s="37"/>
      <c r="U34" s="103"/>
      <c r="V34" s="123">
        <v>2</v>
      </c>
      <c r="W34" s="105"/>
      <c r="X34" s="102"/>
      <c r="Y34" s="103"/>
      <c r="Z34" s="103"/>
      <c r="AA34" s="103"/>
      <c r="AB34" s="145">
        <v>3</v>
      </c>
      <c r="AC34" s="102"/>
      <c r="AD34" s="123">
        <v>4</v>
      </c>
      <c r="AE34" s="103"/>
      <c r="AF34" s="166"/>
      <c r="AG34" s="37"/>
      <c r="AH34" s="30"/>
      <c r="AI34" s="30"/>
      <c r="AJ34" s="105"/>
      <c r="AK34" s="102"/>
      <c r="AL34" s="123">
        <v>5</v>
      </c>
      <c r="AM34" s="123">
        <v>6</v>
      </c>
      <c r="AN34" s="30"/>
      <c r="AO34" s="105"/>
      <c r="AP34" s="102"/>
      <c r="AQ34" s="123">
        <v>7</v>
      </c>
      <c r="AR34" s="103"/>
      <c r="AS34" s="105"/>
      <c r="AT34" s="102"/>
      <c r="AU34" s="103"/>
      <c r="AV34" s="103"/>
      <c r="AW34" s="105"/>
      <c r="AX34" s="190"/>
      <c r="AY34" s="103"/>
      <c r="AZ34" s="105"/>
    </row>
    <row r="35" spans="1:52">
      <c r="A35" s="73" t="s">
        <v>128</v>
      </c>
      <c r="B35" s="74" t="s">
        <v>129</v>
      </c>
      <c r="C35" s="51" t="s">
        <v>16</v>
      </c>
      <c r="D35" s="51">
        <v>5</v>
      </c>
      <c r="E35" s="51">
        <v>20</v>
      </c>
      <c r="F35" s="135">
        <v>100</v>
      </c>
      <c r="G35" s="102"/>
      <c r="H35" s="30"/>
      <c r="I35" s="103"/>
      <c r="J35" s="105"/>
      <c r="K35" s="155">
        <v>1</v>
      </c>
      <c r="L35" s="103"/>
      <c r="M35" s="103"/>
      <c r="N35" s="103"/>
      <c r="O35" s="105"/>
      <c r="P35" s="155">
        <v>2</v>
      </c>
      <c r="Q35" s="103"/>
      <c r="R35" s="103"/>
      <c r="S35" s="105"/>
      <c r="T35" s="37"/>
      <c r="U35" s="103"/>
      <c r="V35" s="30"/>
      <c r="W35" s="145">
        <v>3</v>
      </c>
      <c r="X35" s="102"/>
      <c r="Y35" s="103"/>
      <c r="Z35" s="103"/>
      <c r="AA35" s="103"/>
      <c r="AB35" s="105"/>
      <c r="AC35" s="102"/>
      <c r="AD35" s="103"/>
      <c r="AE35" s="103"/>
      <c r="AF35" s="166"/>
      <c r="AG35" s="37"/>
      <c r="AH35" s="30"/>
      <c r="AI35" s="30"/>
      <c r="AJ35" s="105"/>
      <c r="AK35" s="102"/>
      <c r="AL35" s="103"/>
      <c r="AM35" s="103"/>
      <c r="AN35" s="30"/>
      <c r="AO35" s="145">
        <v>4</v>
      </c>
      <c r="AP35" s="102"/>
      <c r="AQ35" s="103"/>
      <c r="AR35" s="123">
        <v>5</v>
      </c>
      <c r="AS35" s="105"/>
      <c r="AT35" s="102"/>
      <c r="AU35" s="103"/>
      <c r="AV35" s="103"/>
      <c r="AW35" s="105"/>
      <c r="AX35" s="190"/>
      <c r="AY35" s="103"/>
      <c r="AZ35" s="105"/>
    </row>
    <row r="36" spans="1:52">
      <c r="A36" s="290" t="s">
        <v>130</v>
      </c>
      <c r="B36" s="291"/>
      <c r="C36" s="292"/>
      <c r="D36" s="292">
        <f>D37+D46+D61</f>
        <v>57</v>
      </c>
      <c r="E36" s="292"/>
      <c r="F36" s="293">
        <f t="shared" ref="F36:AZ36" si="5">F37+F46+F61</f>
        <v>1590</v>
      </c>
      <c r="G36" s="31">
        <f t="shared" si="5"/>
        <v>1</v>
      </c>
      <c r="H36" s="116">
        <f t="shared" si="5"/>
        <v>0</v>
      </c>
      <c r="I36" s="26">
        <f t="shared" si="5"/>
        <v>0</v>
      </c>
      <c r="J36" s="142">
        <f t="shared" si="5"/>
        <v>3</v>
      </c>
      <c r="K36" s="31">
        <f t="shared" si="5"/>
        <v>1</v>
      </c>
      <c r="L36" s="26">
        <f t="shared" si="5"/>
        <v>2</v>
      </c>
      <c r="M36" s="26">
        <f t="shared" si="5"/>
        <v>2</v>
      </c>
      <c r="N36" s="26">
        <f t="shared" si="5"/>
        <v>1</v>
      </c>
      <c r="O36" s="142">
        <f t="shared" si="5"/>
        <v>2</v>
      </c>
      <c r="P36" s="31">
        <f t="shared" si="5"/>
        <v>1</v>
      </c>
      <c r="Q36" s="26">
        <f t="shared" si="5"/>
        <v>3</v>
      </c>
      <c r="R36" s="26">
        <f t="shared" si="5"/>
        <v>2</v>
      </c>
      <c r="S36" s="142">
        <f t="shared" si="5"/>
        <v>1</v>
      </c>
      <c r="T36" s="161">
        <f t="shared" si="5"/>
        <v>0</v>
      </c>
      <c r="U36" s="26">
        <f t="shared" si="5"/>
        <v>3</v>
      </c>
      <c r="V36" s="116">
        <f t="shared" si="5"/>
        <v>2</v>
      </c>
      <c r="W36" s="142">
        <f t="shared" si="5"/>
        <v>1</v>
      </c>
      <c r="X36" s="31">
        <f t="shared" si="5"/>
        <v>2</v>
      </c>
      <c r="Y36" s="26">
        <f t="shared" si="5"/>
        <v>0</v>
      </c>
      <c r="Z36" s="26">
        <f t="shared" si="5"/>
        <v>1</v>
      </c>
      <c r="AA36" s="26">
        <f t="shared" si="5"/>
        <v>1</v>
      </c>
      <c r="AB36" s="142">
        <f t="shared" si="5"/>
        <v>1</v>
      </c>
      <c r="AC36" s="31">
        <f t="shared" si="5"/>
        <v>3</v>
      </c>
      <c r="AD36" s="26">
        <f t="shared" si="5"/>
        <v>1</v>
      </c>
      <c r="AE36" s="26">
        <f t="shared" si="5"/>
        <v>1</v>
      </c>
      <c r="AF36" s="167">
        <f t="shared" si="5"/>
        <v>0</v>
      </c>
      <c r="AG36" s="161">
        <f t="shared" si="5"/>
        <v>0</v>
      </c>
      <c r="AH36" s="116">
        <f t="shared" si="5"/>
        <v>0</v>
      </c>
      <c r="AI36" s="116">
        <f t="shared" si="5"/>
        <v>0</v>
      </c>
      <c r="AJ36" s="142">
        <f t="shared" si="5"/>
        <v>2</v>
      </c>
      <c r="AK36" s="31">
        <f t="shared" si="5"/>
        <v>1</v>
      </c>
      <c r="AL36" s="26">
        <f t="shared" si="5"/>
        <v>2</v>
      </c>
      <c r="AM36" s="26">
        <f t="shared" si="5"/>
        <v>2</v>
      </c>
      <c r="AN36" s="116">
        <f t="shared" si="5"/>
        <v>0</v>
      </c>
      <c r="AO36" s="142">
        <f t="shared" si="5"/>
        <v>0</v>
      </c>
      <c r="AP36" s="31">
        <f t="shared" si="5"/>
        <v>1</v>
      </c>
      <c r="AQ36" s="26">
        <f t="shared" si="5"/>
        <v>1</v>
      </c>
      <c r="AR36" s="26">
        <f t="shared" si="5"/>
        <v>0</v>
      </c>
      <c r="AS36" s="142">
        <f t="shared" si="5"/>
        <v>1</v>
      </c>
      <c r="AT36" s="31">
        <f t="shared" si="5"/>
        <v>2</v>
      </c>
      <c r="AU36" s="26">
        <f t="shared" si="5"/>
        <v>2</v>
      </c>
      <c r="AV36" s="26">
        <f t="shared" si="5"/>
        <v>3</v>
      </c>
      <c r="AW36" s="142">
        <f t="shared" si="5"/>
        <v>1</v>
      </c>
      <c r="AX36" s="184">
        <f t="shared" si="5"/>
        <v>2</v>
      </c>
      <c r="AY36" s="26">
        <f t="shared" si="5"/>
        <v>2</v>
      </c>
      <c r="AZ36" s="142">
        <f t="shared" si="5"/>
        <v>0</v>
      </c>
    </row>
    <row r="37" spans="1:52">
      <c r="A37" s="87" t="s">
        <v>224</v>
      </c>
      <c r="B37" s="283"/>
      <c r="C37" s="284"/>
      <c r="D37" s="89">
        <f>SUM(D38:D45)</f>
        <v>17</v>
      </c>
      <c r="E37" s="89"/>
      <c r="F37" s="138">
        <f>SUM(F38:F45)</f>
        <v>380</v>
      </c>
      <c r="G37" s="32">
        <f t="shared" ref="G37:AZ37" si="6">COUNT(G38:G45)</f>
        <v>0</v>
      </c>
      <c r="H37" s="27">
        <f t="shared" si="6"/>
        <v>0</v>
      </c>
      <c r="I37" s="23">
        <f t="shared" si="6"/>
        <v>0</v>
      </c>
      <c r="J37" s="143">
        <f t="shared" si="6"/>
        <v>1</v>
      </c>
      <c r="K37" s="32">
        <f t="shared" si="6"/>
        <v>0</v>
      </c>
      <c r="L37" s="23">
        <f t="shared" si="6"/>
        <v>1</v>
      </c>
      <c r="M37" s="23">
        <f t="shared" si="6"/>
        <v>1</v>
      </c>
      <c r="N37" s="23">
        <f t="shared" si="6"/>
        <v>0</v>
      </c>
      <c r="O37" s="143">
        <f t="shared" si="6"/>
        <v>0</v>
      </c>
      <c r="P37" s="32">
        <f t="shared" si="6"/>
        <v>0</v>
      </c>
      <c r="Q37" s="23">
        <f t="shared" si="6"/>
        <v>2</v>
      </c>
      <c r="R37" s="23">
        <f t="shared" si="6"/>
        <v>0</v>
      </c>
      <c r="S37" s="143">
        <f t="shared" si="6"/>
        <v>1</v>
      </c>
      <c r="T37" s="35">
        <f t="shared" si="6"/>
        <v>0</v>
      </c>
      <c r="U37" s="23">
        <f t="shared" si="6"/>
        <v>1</v>
      </c>
      <c r="V37" s="27">
        <f t="shared" si="6"/>
        <v>1</v>
      </c>
      <c r="W37" s="143">
        <f t="shared" si="6"/>
        <v>0</v>
      </c>
      <c r="X37" s="32">
        <f t="shared" si="6"/>
        <v>0</v>
      </c>
      <c r="Y37" s="23">
        <f t="shared" si="6"/>
        <v>0</v>
      </c>
      <c r="Z37" s="23">
        <f t="shared" si="6"/>
        <v>0</v>
      </c>
      <c r="AA37" s="23">
        <f t="shared" si="6"/>
        <v>0</v>
      </c>
      <c r="AB37" s="143">
        <f t="shared" si="6"/>
        <v>0</v>
      </c>
      <c r="AC37" s="32">
        <f t="shared" si="6"/>
        <v>1</v>
      </c>
      <c r="AD37" s="23">
        <f t="shared" si="6"/>
        <v>0</v>
      </c>
      <c r="AE37" s="23">
        <f t="shared" si="6"/>
        <v>1</v>
      </c>
      <c r="AF37" s="33">
        <f t="shared" si="6"/>
        <v>0</v>
      </c>
      <c r="AG37" s="35">
        <f t="shared" si="6"/>
        <v>0</v>
      </c>
      <c r="AH37" s="27">
        <f t="shared" si="6"/>
        <v>0</v>
      </c>
      <c r="AI37" s="27">
        <f t="shared" si="6"/>
        <v>0</v>
      </c>
      <c r="AJ37" s="143">
        <f t="shared" si="6"/>
        <v>1</v>
      </c>
      <c r="AK37" s="32">
        <f t="shared" si="6"/>
        <v>0</v>
      </c>
      <c r="AL37" s="23">
        <f t="shared" si="6"/>
        <v>1</v>
      </c>
      <c r="AM37" s="23">
        <f t="shared" si="6"/>
        <v>0</v>
      </c>
      <c r="AN37" s="27">
        <f t="shared" si="6"/>
        <v>0</v>
      </c>
      <c r="AO37" s="33">
        <f t="shared" si="6"/>
        <v>0</v>
      </c>
      <c r="AP37" s="32">
        <f t="shared" si="6"/>
        <v>1</v>
      </c>
      <c r="AQ37" s="23">
        <f t="shared" si="6"/>
        <v>0</v>
      </c>
      <c r="AR37" s="23">
        <f t="shared" si="6"/>
        <v>0</v>
      </c>
      <c r="AS37" s="143">
        <f t="shared" si="6"/>
        <v>0</v>
      </c>
      <c r="AT37" s="32">
        <f t="shared" si="6"/>
        <v>1</v>
      </c>
      <c r="AU37" s="23">
        <f t="shared" si="6"/>
        <v>0</v>
      </c>
      <c r="AV37" s="23">
        <f t="shared" si="6"/>
        <v>1</v>
      </c>
      <c r="AW37" s="143">
        <f t="shared" si="6"/>
        <v>1</v>
      </c>
      <c r="AX37" s="185">
        <f t="shared" si="6"/>
        <v>1</v>
      </c>
      <c r="AY37" s="23">
        <f t="shared" si="6"/>
        <v>0</v>
      </c>
      <c r="AZ37" s="143">
        <f t="shared" si="6"/>
        <v>0</v>
      </c>
    </row>
    <row r="38" spans="1:52">
      <c r="A38" s="73" t="s">
        <v>132</v>
      </c>
      <c r="B38" s="74" t="s">
        <v>35</v>
      </c>
      <c r="C38" s="51" t="s">
        <v>16</v>
      </c>
      <c r="D38" s="51">
        <v>2</v>
      </c>
      <c r="E38" s="51">
        <v>20</v>
      </c>
      <c r="F38" s="135">
        <v>40</v>
      </c>
      <c r="G38" s="93"/>
      <c r="H38" s="28"/>
      <c r="I38" s="94"/>
      <c r="J38" s="98"/>
      <c r="K38" s="93"/>
      <c r="L38" s="94"/>
      <c r="M38" s="94"/>
      <c r="N38" s="94"/>
      <c r="O38" s="105"/>
      <c r="P38" s="93"/>
      <c r="Q38" s="94"/>
      <c r="R38" s="94"/>
      <c r="S38" s="98"/>
      <c r="T38" s="36"/>
      <c r="U38" s="178">
        <v>1</v>
      </c>
      <c r="V38" s="28"/>
      <c r="W38" s="98"/>
      <c r="X38" s="93"/>
      <c r="Y38" s="94"/>
      <c r="Z38" s="94"/>
      <c r="AA38" s="94"/>
      <c r="AB38" s="98"/>
      <c r="AC38" s="93"/>
      <c r="AD38" s="94"/>
      <c r="AE38" s="94"/>
      <c r="AF38" s="34"/>
      <c r="AG38" s="36"/>
      <c r="AH38" s="28"/>
      <c r="AI38" s="28"/>
      <c r="AJ38" s="98"/>
      <c r="AK38" s="93"/>
      <c r="AL38" s="94"/>
      <c r="AM38" s="94"/>
      <c r="AN38" s="28"/>
      <c r="AO38" s="98"/>
      <c r="AP38" s="93"/>
      <c r="AQ38" s="94"/>
      <c r="AR38" s="94"/>
      <c r="AS38" s="98"/>
      <c r="AT38" s="93"/>
      <c r="AU38" s="94"/>
      <c r="AV38" s="178">
        <v>2</v>
      </c>
      <c r="AW38" s="98"/>
      <c r="AX38" s="186"/>
      <c r="AY38" s="94"/>
      <c r="AZ38" s="98"/>
    </row>
    <row r="39" spans="1:52">
      <c r="A39" s="73" t="s">
        <v>139</v>
      </c>
      <c r="B39" s="74" t="s">
        <v>34</v>
      </c>
      <c r="C39" s="51" t="s">
        <v>104</v>
      </c>
      <c r="D39" s="51">
        <v>2</v>
      </c>
      <c r="E39" s="51">
        <v>20</v>
      </c>
      <c r="F39" s="135">
        <v>40</v>
      </c>
      <c r="G39" s="99"/>
      <c r="H39" s="27"/>
      <c r="I39" s="100"/>
      <c r="J39" s="101"/>
      <c r="K39" s="99"/>
      <c r="L39" s="100"/>
      <c r="M39" s="100"/>
      <c r="N39" s="100"/>
      <c r="O39" s="101"/>
      <c r="P39" s="99"/>
      <c r="Q39" s="100"/>
      <c r="R39" s="100"/>
      <c r="S39" s="101"/>
      <c r="T39" s="35"/>
      <c r="U39" s="100"/>
      <c r="V39" s="178">
        <v>1</v>
      </c>
      <c r="W39" s="101"/>
      <c r="X39" s="99"/>
      <c r="Y39" s="100"/>
      <c r="Z39" s="100"/>
      <c r="AA39" s="100"/>
      <c r="AB39" s="101"/>
      <c r="AC39" s="99"/>
      <c r="AD39" s="100"/>
      <c r="AE39" s="100"/>
      <c r="AF39" s="33"/>
      <c r="AG39" s="35"/>
      <c r="AH39" s="27"/>
      <c r="AI39" s="27"/>
      <c r="AJ39" s="101"/>
      <c r="AK39" s="99"/>
      <c r="AL39" s="100"/>
      <c r="AM39" s="100"/>
      <c r="AN39" s="27"/>
      <c r="AO39" s="101"/>
      <c r="AP39" s="99"/>
      <c r="AQ39" s="100"/>
      <c r="AR39" s="100"/>
      <c r="AS39" s="101"/>
      <c r="AT39" s="180">
        <v>2</v>
      </c>
      <c r="AU39" s="100"/>
      <c r="AV39" s="100"/>
      <c r="AW39" s="101"/>
      <c r="AX39" s="191"/>
      <c r="AY39" s="100"/>
      <c r="AZ39" s="101"/>
    </row>
    <row r="40" spans="1:52">
      <c r="A40" s="73" t="s">
        <v>138</v>
      </c>
      <c r="B40" s="74" t="s">
        <v>34</v>
      </c>
      <c r="C40" s="51" t="s">
        <v>16</v>
      </c>
      <c r="D40" s="51">
        <v>2</v>
      </c>
      <c r="E40" s="51">
        <v>20</v>
      </c>
      <c r="F40" s="135">
        <v>40</v>
      </c>
      <c r="G40" s="93"/>
      <c r="H40" s="28"/>
      <c r="I40" s="94"/>
      <c r="J40" s="98"/>
      <c r="K40" s="93"/>
      <c r="L40" s="94"/>
      <c r="M40" s="94"/>
      <c r="N40" s="94"/>
      <c r="O40" s="98"/>
      <c r="P40" s="93"/>
      <c r="Q40" s="94"/>
      <c r="R40" s="94"/>
      <c r="S40" s="179">
        <v>1</v>
      </c>
      <c r="T40" s="36"/>
      <c r="U40" s="94"/>
      <c r="V40" s="28"/>
      <c r="W40" s="98"/>
      <c r="X40" s="93"/>
      <c r="Y40" s="94"/>
      <c r="Z40" s="94"/>
      <c r="AA40" s="94"/>
      <c r="AB40" s="98"/>
      <c r="AC40" s="93"/>
      <c r="AD40" s="94"/>
      <c r="AE40" s="94"/>
      <c r="AF40" s="34"/>
      <c r="AG40" s="36"/>
      <c r="AH40" s="28"/>
      <c r="AI40" s="28"/>
      <c r="AJ40" s="98"/>
      <c r="AK40" s="102"/>
      <c r="AL40" s="94"/>
      <c r="AM40" s="94"/>
      <c r="AN40" s="28"/>
      <c r="AO40" s="98"/>
      <c r="AP40" s="93"/>
      <c r="AQ40" s="94"/>
      <c r="AR40" s="94"/>
      <c r="AS40" s="98"/>
      <c r="AT40" s="93"/>
      <c r="AU40" s="94"/>
      <c r="AV40" s="94"/>
      <c r="AW40" s="179">
        <v>2</v>
      </c>
      <c r="AX40" s="186"/>
      <c r="AY40" s="94"/>
      <c r="AZ40" s="98"/>
    </row>
    <row r="41" spans="1:52">
      <c r="A41" s="73" t="s">
        <v>134</v>
      </c>
      <c r="B41" s="74" t="s">
        <v>34</v>
      </c>
      <c r="C41" s="51" t="s">
        <v>95</v>
      </c>
      <c r="D41" s="51">
        <v>2</v>
      </c>
      <c r="E41" s="51">
        <v>30</v>
      </c>
      <c r="F41" s="135">
        <v>60</v>
      </c>
      <c r="G41" s="102"/>
      <c r="H41" s="30"/>
      <c r="I41" s="103"/>
      <c r="J41" s="179">
        <v>1</v>
      </c>
      <c r="K41" s="102"/>
      <c r="L41" s="103"/>
      <c r="M41" s="103"/>
      <c r="N41" s="103"/>
      <c r="O41" s="105"/>
      <c r="P41" s="102"/>
      <c r="Q41" s="103"/>
      <c r="R41" s="103"/>
      <c r="S41" s="105"/>
      <c r="T41" s="37"/>
      <c r="U41" s="103"/>
      <c r="V41" s="30"/>
      <c r="W41" s="105"/>
      <c r="X41" s="102"/>
      <c r="Y41" s="103"/>
      <c r="Z41" s="103"/>
      <c r="AA41" s="103"/>
      <c r="AB41" s="105"/>
      <c r="AC41" s="102"/>
      <c r="AD41" s="103"/>
      <c r="AE41" s="103"/>
      <c r="AF41" s="166"/>
      <c r="AG41" s="37"/>
      <c r="AH41" s="30"/>
      <c r="AI41" s="30"/>
      <c r="AJ41" s="42"/>
      <c r="AK41" s="102"/>
      <c r="AL41" s="103"/>
      <c r="AM41" s="103"/>
      <c r="AN41" s="30"/>
      <c r="AO41" s="105"/>
      <c r="AP41" s="180">
        <v>2</v>
      </c>
      <c r="AQ41" s="103"/>
      <c r="AR41" s="103"/>
      <c r="AS41" s="105"/>
      <c r="AT41" s="102"/>
      <c r="AU41" s="103"/>
      <c r="AV41" s="103"/>
      <c r="AW41" s="105"/>
      <c r="AX41" s="190"/>
      <c r="AY41" s="103"/>
      <c r="AZ41" s="105"/>
    </row>
    <row r="42" spans="1:52">
      <c r="A42" s="73" t="s">
        <v>137</v>
      </c>
      <c r="B42" s="74" t="s">
        <v>34</v>
      </c>
      <c r="C42" s="51" t="s">
        <v>16</v>
      </c>
      <c r="D42" s="51">
        <v>2</v>
      </c>
      <c r="E42" s="51">
        <v>30</v>
      </c>
      <c r="F42" s="135">
        <v>60</v>
      </c>
      <c r="G42" s="93"/>
      <c r="H42" s="28"/>
      <c r="I42" s="94"/>
      <c r="J42" s="98"/>
      <c r="K42" s="93"/>
      <c r="L42" s="94"/>
      <c r="M42" s="94"/>
      <c r="N42" s="94"/>
      <c r="O42" s="98"/>
      <c r="P42" s="93"/>
      <c r="Q42" s="178">
        <v>1</v>
      </c>
      <c r="R42" s="94"/>
      <c r="S42" s="105"/>
      <c r="T42" s="36"/>
      <c r="U42" s="94"/>
      <c r="V42" s="28"/>
      <c r="W42" s="98"/>
      <c r="X42" s="93"/>
      <c r="Y42" s="94"/>
      <c r="Z42" s="94"/>
      <c r="AA42" s="94"/>
      <c r="AB42" s="98"/>
      <c r="AC42" s="93"/>
      <c r="AD42" s="94"/>
      <c r="AE42" s="94"/>
      <c r="AF42" s="166"/>
      <c r="AG42" s="36"/>
      <c r="AH42" s="28"/>
      <c r="AI42" s="28"/>
      <c r="AJ42" s="98"/>
      <c r="AK42" s="93"/>
      <c r="AL42" s="94"/>
      <c r="AM42" s="94"/>
      <c r="AN42" s="28"/>
      <c r="AO42" s="98"/>
      <c r="AP42" s="93"/>
      <c r="AQ42" s="94"/>
      <c r="AR42" s="94"/>
      <c r="AS42" s="98"/>
      <c r="AT42" s="93"/>
      <c r="AU42" s="94"/>
      <c r="AV42" s="94"/>
      <c r="AW42" s="98"/>
      <c r="AX42" s="197">
        <v>2</v>
      </c>
      <c r="AY42" s="94"/>
      <c r="AZ42" s="98"/>
    </row>
    <row r="43" spans="1:52" ht="18.75" customHeight="1">
      <c r="A43" s="73" t="s">
        <v>135</v>
      </c>
      <c r="B43" s="74" t="s">
        <v>136</v>
      </c>
      <c r="C43" s="51" t="s">
        <v>16</v>
      </c>
      <c r="D43" s="51">
        <v>3</v>
      </c>
      <c r="E43" s="51">
        <v>20</v>
      </c>
      <c r="F43" s="135">
        <v>60</v>
      </c>
      <c r="G43" s="93"/>
      <c r="H43" s="28"/>
      <c r="I43" s="94"/>
      <c r="J43" s="98"/>
      <c r="K43" s="93"/>
      <c r="L43" s="103"/>
      <c r="M43" s="178">
        <v>1</v>
      </c>
      <c r="N43" s="94"/>
      <c r="O43" s="98"/>
      <c r="P43" s="102"/>
      <c r="Q43" s="94"/>
      <c r="R43" s="94"/>
      <c r="S43" s="98"/>
      <c r="T43" s="37"/>
      <c r="U43" s="94"/>
      <c r="V43" s="28"/>
      <c r="W43" s="98"/>
      <c r="X43" s="93"/>
      <c r="Y43" s="94"/>
      <c r="Z43" s="94"/>
      <c r="AA43" s="94"/>
      <c r="AB43" s="98"/>
      <c r="AC43" s="93"/>
      <c r="AD43" s="94"/>
      <c r="AE43" s="178">
        <v>2</v>
      </c>
      <c r="AF43" s="34"/>
      <c r="AG43" s="36"/>
      <c r="AH43" s="28"/>
      <c r="AI43" s="28"/>
      <c r="AJ43" s="179">
        <v>3</v>
      </c>
      <c r="AK43" s="102"/>
      <c r="AL43" s="94"/>
      <c r="AM43" s="103"/>
      <c r="AN43" s="28"/>
      <c r="AO43" s="98"/>
      <c r="AP43" s="93"/>
      <c r="AQ43" s="103"/>
      <c r="AR43" s="103"/>
      <c r="AS43" s="98"/>
      <c r="AT43" s="93"/>
      <c r="AU43" s="94"/>
      <c r="AV43" s="94"/>
      <c r="AW43" s="98"/>
      <c r="AX43" s="186"/>
      <c r="AY43" s="94"/>
      <c r="AZ43" s="98"/>
    </row>
    <row r="44" spans="1:52">
      <c r="A44" s="75" t="s">
        <v>133</v>
      </c>
      <c r="B44" s="74" t="s">
        <v>49</v>
      </c>
      <c r="C44" s="51" t="s">
        <v>121</v>
      </c>
      <c r="D44" s="51">
        <v>2</v>
      </c>
      <c r="E44" s="51">
        <v>20</v>
      </c>
      <c r="F44" s="135">
        <v>40</v>
      </c>
      <c r="G44" s="102"/>
      <c r="H44" s="30"/>
      <c r="I44" s="103"/>
      <c r="J44" s="105"/>
      <c r="K44" s="102"/>
      <c r="L44" s="178">
        <v>1</v>
      </c>
      <c r="M44" s="103"/>
      <c r="N44" s="94"/>
      <c r="O44" s="105"/>
      <c r="P44" s="102"/>
      <c r="Q44" s="103"/>
      <c r="R44" s="103"/>
      <c r="S44" s="105"/>
      <c r="T44" s="37"/>
      <c r="U44" s="103"/>
      <c r="V44" s="30"/>
      <c r="W44" s="105"/>
      <c r="X44" s="102"/>
      <c r="Y44" s="103"/>
      <c r="Z44" s="103"/>
      <c r="AA44" s="103"/>
      <c r="AB44" s="105"/>
      <c r="AC44" s="102"/>
      <c r="AD44" s="103"/>
      <c r="AE44" s="103"/>
      <c r="AF44" s="166"/>
      <c r="AG44" s="37"/>
      <c r="AH44" s="30"/>
      <c r="AI44" s="30"/>
      <c r="AJ44" s="105"/>
      <c r="AK44" s="102"/>
      <c r="AL44" s="178">
        <v>2</v>
      </c>
      <c r="AM44" s="103"/>
      <c r="AN44" s="30"/>
      <c r="AO44" s="105"/>
      <c r="AP44" s="102"/>
      <c r="AQ44" s="103"/>
      <c r="AR44" s="103"/>
      <c r="AS44" s="105"/>
      <c r="AT44" s="102"/>
      <c r="AU44" s="103"/>
      <c r="AV44" s="103"/>
      <c r="AW44" s="105"/>
      <c r="AX44" s="190"/>
      <c r="AY44" s="103"/>
      <c r="AZ44" s="105"/>
    </row>
    <row r="45" spans="1:52">
      <c r="A45" s="21" t="s">
        <v>140</v>
      </c>
      <c r="B45" s="48" t="s">
        <v>141</v>
      </c>
      <c r="C45" s="51" t="s">
        <v>16</v>
      </c>
      <c r="D45" s="51">
        <v>2</v>
      </c>
      <c r="E45" s="51">
        <v>20</v>
      </c>
      <c r="F45" s="135">
        <v>40</v>
      </c>
      <c r="G45" s="93"/>
      <c r="H45" s="28"/>
      <c r="I45" s="94"/>
      <c r="J45" s="98"/>
      <c r="K45" s="93"/>
      <c r="L45" s="103"/>
      <c r="M45" s="94"/>
      <c r="N45" s="94"/>
      <c r="O45" s="98"/>
      <c r="P45" s="93"/>
      <c r="Q45" s="178">
        <v>1</v>
      </c>
      <c r="R45" s="94"/>
      <c r="S45" s="98"/>
      <c r="T45" s="36"/>
      <c r="U45" s="94"/>
      <c r="V45" s="28"/>
      <c r="W45" s="98"/>
      <c r="X45" s="99"/>
      <c r="Y45" s="94"/>
      <c r="Z45" s="94"/>
      <c r="AA45" s="94"/>
      <c r="AB45" s="98"/>
      <c r="AC45" s="180">
        <v>2</v>
      </c>
      <c r="AD45" s="94"/>
      <c r="AE45" s="94"/>
      <c r="AF45" s="34"/>
      <c r="AG45" s="36"/>
      <c r="AH45" s="28"/>
      <c r="AI45" s="28"/>
      <c r="AJ45" s="98"/>
      <c r="AK45" s="93"/>
      <c r="AL45" s="94"/>
      <c r="AM45" s="94"/>
      <c r="AN45" s="28"/>
      <c r="AO45" s="98"/>
      <c r="AP45" s="93"/>
      <c r="AQ45" s="94"/>
      <c r="AR45" s="94"/>
      <c r="AS45" s="98"/>
      <c r="AT45" s="93"/>
      <c r="AU45" s="94"/>
      <c r="AV45" s="94"/>
      <c r="AW45" s="98"/>
      <c r="AX45" s="186"/>
      <c r="AY45" s="94"/>
      <c r="AZ45" s="98"/>
    </row>
    <row r="46" spans="1:52">
      <c r="A46" s="56" t="s">
        <v>142</v>
      </c>
      <c r="B46" s="62"/>
      <c r="C46" s="58"/>
      <c r="D46" s="59">
        <f>SUM(D47:D60)</f>
        <v>26</v>
      </c>
      <c r="E46" s="59"/>
      <c r="F46" s="59">
        <f>SUM(F47:F60)</f>
        <v>830</v>
      </c>
      <c r="G46" s="32">
        <f t="shared" ref="G46:AZ46" si="7">COUNT(G47:G60)</f>
        <v>1</v>
      </c>
      <c r="H46" s="27">
        <f t="shared" si="7"/>
        <v>0</v>
      </c>
      <c r="I46" s="23">
        <f t="shared" si="7"/>
        <v>0</v>
      </c>
      <c r="J46" s="143">
        <f t="shared" si="7"/>
        <v>1</v>
      </c>
      <c r="K46" s="32">
        <f t="shared" si="7"/>
        <v>1</v>
      </c>
      <c r="L46" s="23">
        <f t="shared" si="7"/>
        <v>0</v>
      </c>
      <c r="M46" s="23">
        <f t="shared" si="7"/>
        <v>1</v>
      </c>
      <c r="N46" s="23">
        <f t="shared" si="7"/>
        <v>1</v>
      </c>
      <c r="O46" s="143">
        <f t="shared" si="7"/>
        <v>1</v>
      </c>
      <c r="P46" s="32">
        <f t="shared" si="7"/>
        <v>1</v>
      </c>
      <c r="Q46" s="23">
        <f t="shared" si="7"/>
        <v>1</v>
      </c>
      <c r="R46" s="23">
        <f t="shared" si="7"/>
        <v>1</v>
      </c>
      <c r="S46" s="143">
        <f t="shared" si="7"/>
        <v>0</v>
      </c>
      <c r="T46" s="35">
        <f t="shared" si="7"/>
        <v>0</v>
      </c>
      <c r="U46" s="23">
        <f t="shared" si="7"/>
        <v>1</v>
      </c>
      <c r="V46" s="27">
        <f t="shared" si="7"/>
        <v>1</v>
      </c>
      <c r="W46" s="143">
        <f t="shared" si="7"/>
        <v>1</v>
      </c>
      <c r="X46" s="32">
        <f t="shared" si="7"/>
        <v>1</v>
      </c>
      <c r="Y46" s="23">
        <f t="shared" si="7"/>
        <v>0</v>
      </c>
      <c r="Z46" s="23">
        <f t="shared" si="7"/>
        <v>0</v>
      </c>
      <c r="AA46" s="23">
        <f t="shared" si="7"/>
        <v>1</v>
      </c>
      <c r="AB46" s="143">
        <f t="shared" si="7"/>
        <v>1</v>
      </c>
      <c r="AC46" s="32">
        <f t="shared" si="7"/>
        <v>2</v>
      </c>
      <c r="AD46" s="23">
        <f t="shared" si="7"/>
        <v>0</v>
      </c>
      <c r="AE46" s="23">
        <f t="shared" si="7"/>
        <v>0</v>
      </c>
      <c r="AF46" s="33">
        <f t="shared" si="7"/>
        <v>0</v>
      </c>
      <c r="AG46" s="35">
        <f t="shared" si="7"/>
        <v>0</v>
      </c>
      <c r="AH46" s="27">
        <f t="shared" si="7"/>
        <v>0</v>
      </c>
      <c r="AI46" s="27">
        <f t="shared" si="7"/>
        <v>0</v>
      </c>
      <c r="AJ46" s="143">
        <f t="shared" si="7"/>
        <v>0</v>
      </c>
      <c r="AK46" s="32">
        <f t="shared" si="7"/>
        <v>1</v>
      </c>
      <c r="AL46" s="23">
        <f t="shared" si="7"/>
        <v>0</v>
      </c>
      <c r="AM46" s="23">
        <f t="shared" si="7"/>
        <v>2</v>
      </c>
      <c r="AN46" s="27">
        <f t="shared" si="7"/>
        <v>0</v>
      </c>
      <c r="AO46" s="143">
        <f t="shared" si="7"/>
        <v>0</v>
      </c>
      <c r="AP46" s="32">
        <f t="shared" si="7"/>
        <v>0</v>
      </c>
      <c r="AQ46" s="23">
        <f t="shared" si="7"/>
        <v>1</v>
      </c>
      <c r="AR46" s="23">
        <f t="shared" si="7"/>
        <v>0</v>
      </c>
      <c r="AS46" s="143">
        <f t="shared" si="7"/>
        <v>0</v>
      </c>
      <c r="AT46" s="32">
        <f t="shared" si="7"/>
        <v>1</v>
      </c>
      <c r="AU46" s="23">
        <f t="shared" si="7"/>
        <v>1</v>
      </c>
      <c r="AV46" s="23">
        <f t="shared" si="7"/>
        <v>1</v>
      </c>
      <c r="AW46" s="143">
        <f t="shared" si="7"/>
        <v>0</v>
      </c>
      <c r="AX46" s="185">
        <f t="shared" si="7"/>
        <v>1</v>
      </c>
      <c r="AY46" s="23">
        <f t="shared" si="7"/>
        <v>1</v>
      </c>
      <c r="AZ46" s="143">
        <f t="shared" si="7"/>
        <v>0</v>
      </c>
    </row>
    <row r="47" spans="1:52">
      <c r="A47" s="73" t="s">
        <v>51</v>
      </c>
      <c r="B47" s="76" t="s">
        <v>36</v>
      </c>
      <c r="C47" s="51" t="s">
        <v>121</v>
      </c>
      <c r="D47" s="51">
        <v>1</v>
      </c>
      <c r="E47" s="51">
        <v>30</v>
      </c>
      <c r="F47" s="135">
        <v>30</v>
      </c>
      <c r="G47" s="146">
        <v>1</v>
      </c>
      <c r="H47" s="28"/>
      <c r="I47" s="94"/>
      <c r="J47" s="98"/>
      <c r="K47" s="93"/>
      <c r="L47" s="94"/>
      <c r="M47" s="94"/>
      <c r="N47" s="94"/>
      <c r="O47" s="98"/>
      <c r="P47" s="93"/>
      <c r="Q47" s="94"/>
      <c r="R47" s="94"/>
      <c r="S47" s="98"/>
      <c r="T47" s="36"/>
      <c r="U47" s="94"/>
      <c r="V47" s="28"/>
      <c r="W47" s="98"/>
      <c r="X47" s="93"/>
      <c r="Y47" s="94"/>
      <c r="Z47" s="94"/>
      <c r="AA47" s="94"/>
      <c r="AB47" s="98"/>
      <c r="AC47" s="93"/>
      <c r="AD47" s="94"/>
      <c r="AE47" s="94"/>
      <c r="AF47" s="34"/>
      <c r="AG47" s="36"/>
      <c r="AH47" s="28"/>
      <c r="AI47" s="28"/>
      <c r="AJ47" s="98"/>
      <c r="AK47" s="93"/>
      <c r="AL47" s="94"/>
      <c r="AM47" s="94"/>
      <c r="AN47" s="28"/>
      <c r="AO47" s="98"/>
      <c r="AP47" s="93"/>
      <c r="AQ47" s="94"/>
      <c r="AR47" s="94"/>
      <c r="AS47" s="98"/>
      <c r="AT47" s="93"/>
      <c r="AU47" s="94"/>
      <c r="AV47" s="94"/>
      <c r="AW47" s="98"/>
      <c r="AX47" s="186"/>
      <c r="AY47" s="94"/>
      <c r="AZ47" s="105"/>
    </row>
    <row r="48" spans="1:52">
      <c r="A48" s="73" t="s">
        <v>144</v>
      </c>
      <c r="B48" s="76" t="s">
        <v>35</v>
      </c>
      <c r="C48" s="51" t="s">
        <v>16</v>
      </c>
      <c r="D48" s="51">
        <v>4</v>
      </c>
      <c r="E48" s="51">
        <v>30</v>
      </c>
      <c r="F48" s="135">
        <v>120</v>
      </c>
      <c r="G48" s="93"/>
      <c r="H48" s="28"/>
      <c r="I48" s="94"/>
      <c r="J48" s="98"/>
      <c r="K48" s="93"/>
      <c r="L48" s="94"/>
      <c r="M48" s="94"/>
      <c r="N48" s="94"/>
      <c r="O48" s="147">
        <v>1</v>
      </c>
      <c r="P48" s="93"/>
      <c r="Q48" s="94"/>
      <c r="R48" s="94"/>
      <c r="S48" s="98"/>
      <c r="T48" s="36"/>
      <c r="U48" s="94"/>
      <c r="V48" s="28"/>
      <c r="W48" s="98"/>
      <c r="X48" s="93"/>
      <c r="Y48" s="94"/>
      <c r="Z48" s="94"/>
      <c r="AA48" s="94"/>
      <c r="AB48" s="147">
        <v>2</v>
      </c>
      <c r="AC48" s="102"/>
      <c r="AD48" s="94"/>
      <c r="AE48" s="94"/>
      <c r="AF48" s="34"/>
      <c r="AG48" s="36"/>
      <c r="AH48" s="28"/>
      <c r="AI48" s="28"/>
      <c r="AJ48" s="98"/>
      <c r="AK48" s="93"/>
      <c r="AL48" s="94"/>
      <c r="AM48" s="25">
        <v>3</v>
      </c>
      <c r="AN48" s="28"/>
      <c r="AO48" s="98"/>
      <c r="AP48" s="93"/>
      <c r="AQ48" s="94"/>
      <c r="AR48" s="94"/>
      <c r="AS48" s="98"/>
      <c r="AT48" s="93"/>
      <c r="AU48" s="25">
        <v>4</v>
      </c>
      <c r="AV48" s="94"/>
      <c r="AW48" s="98"/>
      <c r="AX48" s="186"/>
      <c r="AY48" s="94"/>
      <c r="AZ48" s="98"/>
    </row>
    <row r="49" spans="1:52">
      <c r="A49" s="73" t="s">
        <v>53</v>
      </c>
      <c r="B49" s="76" t="s">
        <v>42</v>
      </c>
      <c r="C49" s="51" t="s">
        <v>121</v>
      </c>
      <c r="D49" s="51">
        <v>1</v>
      </c>
      <c r="E49" s="51">
        <v>30</v>
      </c>
      <c r="F49" s="135">
        <v>30</v>
      </c>
      <c r="G49" s="93"/>
      <c r="H49" s="28"/>
      <c r="I49" s="94"/>
      <c r="J49" s="98"/>
      <c r="K49" s="93"/>
      <c r="L49" s="104"/>
      <c r="M49" s="94"/>
      <c r="N49" s="94"/>
      <c r="O49" s="98"/>
      <c r="P49" s="93"/>
      <c r="Q49" s="94"/>
      <c r="R49" s="94"/>
      <c r="S49" s="98"/>
      <c r="T49" s="36"/>
      <c r="U49" s="103"/>
      <c r="V49" s="28"/>
      <c r="W49" s="98"/>
      <c r="X49" s="146">
        <v>1</v>
      </c>
      <c r="Y49" s="94"/>
      <c r="Z49" s="94"/>
      <c r="AA49" s="94"/>
      <c r="AB49" s="98"/>
      <c r="AC49" s="93"/>
      <c r="AD49" s="103"/>
      <c r="AE49" s="94"/>
      <c r="AF49" s="34"/>
      <c r="AG49" s="36"/>
      <c r="AH49" s="28"/>
      <c r="AI49" s="28"/>
      <c r="AJ49" s="98"/>
      <c r="AK49" s="93"/>
      <c r="AL49" s="103"/>
      <c r="AM49" s="94"/>
      <c r="AN49" s="28"/>
      <c r="AO49" s="98"/>
      <c r="AP49" s="93"/>
      <c r="AQ49" s="94"/>
      <c r="AR49" s="94"/>
      <c r="AS49" s="98"/>
      <c r="AT49" s="93"/>
      <c r="AU49" s="94"/>
      <c r="AV49" s="94"/>
      <c r="AW49" s="98"/>
      <c r="AX49" s="186"/>
      <c r="AY49" s="94"/>
      <c r="AZ49" s="98"/>
    </row>
    <row r="50" spans="1:52">
      <c r="A50" s="73" t="s">
        <v>44</v>
      </c>
      <c r="B50" s="76" t="s">
        <v>34</v>
      </c>
      <c r="C50" s="51" t="s">
        <v>121</v>
      </c>
      <c r="D50" s="51">
        <v>1</v>
      </c>
      <c r="E50" s="51">
        <v>30</v>
      </c>
      <c r="F50" s="135">
        <v>30</v>
      </c>
      <c r="G50" s="93"/>
      <c r="H50" s="28"/>
      <c r="I50" s="94"/>
      <c r="J50" s="98"/>
      <c r="K50" s="93"/>
      <c r="L50" s="94"/>
      <c r="M50" s="94"/>
      <c r="N50" s="94"/>
      <c r="O50" s="98"/>
      <c r="P50" s="93"/>
      <c r="Q50" s="94"/>
      <c r="R50" s="94"/>
      <c r="S50" s="98"/>
      <c r="T50" s="36"/>
      <c r="U50" s="94"/>
      <c r="V50" s="28"/>
      <c r="W50" s="98"/>
      <c r="X50" s="93"/>
      <c r="Y50" s="94"/>
      <c r="Z50" s="103"/>
      <c r="AA50" s="103"/>
      <c r="AB50" s="98"/>
      <c r="AC50" s="93"/>
      <c r="AD50" s="94"/>
      <c r="AE50" s="94"/>
      <c r="AF50" s="34"/>
      <c r="AG50" s="36"/>
      <c r="AH50" s="28"/>
      <c r="AI50" s="28"/>
      <c r="AJ50" s="98"/>
      <c r="AK50" s="146">
        <v>1</v>
      </c>
      <c r="AL50" s="94"/>
      <c r="AM50" s="94"/>
      <c r="AN50" s="28"/>
      <c r="AO50" s="98"/>
      <c r="AP50" s="93"/>
      <c r="AQ50" s="94"/>
      <c r="AR50" s="94"/>
      <c r="AS50" s="98"/>
      <c r="AT50" s="93"/>
      <c r="AU50" s="94"/>
      <c r="AV50" s="94"/>
      <c r="AW50" s="98"/>
      <c r="AX50" s="186"/>
      <c r="AY50" s="94"/>
      <c r="AZ50" s="98"/>
    </row>
    <row r="51" spans="1:52" ht="18" customHeight="1">
      <c r="A51" s="73" t="s">
        <v>15</v>
      </c>
      <c r="B51" s="74" t="s">
        <v>55</v>
      </c>
      <c r="C51" s="51" t="s">
        <v>16</v>
      </c>
      <c r="D51" s="51">
        <v>6</v>
      </c>
      <c r="E51" s="51">
        <v>40</v>
      </c>
      <c r="F51" s="135">
        <v>240</v>
      </c>
      <c r="G51" s="93"/>
      <c r="H51" s="28"/>
      <c r="I51" s="94"/>
      <c r="J51" s="98"/>
      <c r="K51" s="146">
        <v>1</v>
      </c>
      <c r="L51" s="94"/>
      <c r="M51" s="94"/>
      <c r="N51" s="94"/>
      <c r="O51" s="98"/>
      <c r="P51" s="93"/>
      <c r="Q51" s="25">
        <v>2</v>
      </c>
      <c r="R51" s="94"/>
      <c r="S51" s="98"/>
      <c r="T51" s="36"/>
      <c r="U51" s="94"/>
      <c r="V51" s="28"/>
      <c r="W51" s="98"/>
      <c r="X51" s="93"/>
      <c r="Y51" s="94"/>
      <c r="Z51" s="94"/>
      <c r="AA51" s="25">
        <v>3</v>
      </c>
      <c r="AB51" s="98"/>
      <c r="AC51" s="93"/>
      <c r="AD51" s="94"/>
      <c r="AE51" s="94"/>
      <c r="AF51" s="34"/>
      <c r="AG51" s="36"/>
      <c r="AH51" s="28"/>
      <c r="AI51" s="28"/>
      <c r="AJ51" s="105"/>
      <c r="AK51" s="93"/>
      <c r="AL51" s="94"/>
      <c r="AM51" s="103"/>
      <c r="AN51" s="28"/>
      <c r="AO51" s="98"/>
      <c r="AP51" s="93"/>
      <c r="AQ51" s="25">
        <v>4</v>
      </c>
      <c r="AR51" s="94"/>
      <c r="AS51" s="98"/>
      <c r="AT51" s="146">
        <v>5</v>
      </c>
      <c r="AU51" s="94"/>
      <c r="AV51" s="39"/>
      <c r="AW51" s="98"/>
      <c r="AX51" s="186"/>
      <c r="AY51" s="25">
        <v>6</v>
      </c>
      <c r="AZ51" s="98"/>
    </row>
    <row r="52" spans="1:52">
      <c r="A52" s="73" t="s">
        <v>145</v>
      </c>
      <c r="B52" s="74" t="s">
        <v>146</v>
      </c>
      <c r="C52" s="51" t="s">
        <v>104</v>
      </c>
      <c r="D52" s="51">
        <v>3</v>
      </c>
      <c r="E52" s="51">
        <v>30</v>
      </c>
      <c r="F52" s="135">
        <v>90</v>
      </c>
      <c r="G52" s="93"/>
      <c r="H52" s="28"/>
      <c r="I52" s="94"/>
      <c r="J52" s="98"/>
      <c r="K52" s="93"/>
      <c r="L52" s="94"/>
      <c r="M52" s="94"/>
      <c r="N52" s="94"/>
      <c r="O52" s="98"/>
      <c r="P52" s="93"/>
      <c r="Q52" s="103"/>
      <c r="R52" s="94"/>
      <c r="S52" s="98"/>
      <c r="T52" s="36"/>
      <c r="U52" s="94"/>
      <c r="V52" s="25">
        <v>1</v>
      </c>
      <c r="W52" s="98"/>
      <c r="X52" s="93"/>
      <c r="Y52" s="94"/>
      <c r="Z52" s="94"/>
      <c r="AA52" s="94"/>
      <c r="AB52" s="98"/>
      <c r="AC52" s="93"/>
      <c r="AD52" s="94"/>
      <c r="AE52" s="94"/>
      <c r="AF52" s="34"/>
      <c r="AG52" s="36"/>
      <c r="AH52" s="28"/>
      <c r="AI52" s="28"/>
      <c r="AJ52" s="98"/>
      <c r="AK52" s="93"/>
      <c r="AL52" s="103"/>
      <c r="AM52" s="25">
        <v>2</v>
      </c>
      <c r="AN52" s="28"/>
      <c r="AO52" s="98"/>
      <c r="AP52" s="93"/>
      <c r="AQ52" s="94"/>
      <c r="AR52" s="94"/>
      <c r="AS52" s="98"/>
      <c r="AT52" s="93"/>
      <c r="AU52" s="94"/>
      <c r="AV52" s="94"/>
      <c r="AW52" s="98"/>
      <c r="AX52" s="192">
        <v>3</v>
      </c>
      <c r="AY52" s="94"/>
      <c r="AZ52" s="98"/>
    </row>
    <row r="53" spans="1:52">
      <c r="A53" s="73" t="s">
        <v>56</v>
      </c>
      <c r="B53" s="74" t="s">
        <v>57</v>
      </c>
      <c r="C53" s="51" t="s">
        <v>16</v>
      </c>
      <c r="D53" s="51">
        <v>1</v>
      </c>
      <c r="E53" s="51">
        <v>30</v>
      </c>
      <c r="F53" s="135">
        <v>30</v>
      </c>
      <c r="G53" s="93"/>
      <c r="H53" s="28"/>
      <c r="I53" s="94"/>
      <c r="J53" s="98"/>
      <c r="K53" s="93"/>
      <c r="L53" s="94"/>
      <c r="M53" s="94"/>
      <c r="N53" s="94"/>
      <c r="O53" s="98"/>
      <c r="P53" s="146">
        <v>1</v>
      </c>
      <c r="Q53" s="94"/>
      <c r="R53" s="94"/>
      <c r="S53" s="98"/>
      <c r="T53" s="36"/>
      <c r="U53" s="94"/>
      <c r="V53" s="28"/>
      <c r="W53" s="105"/>
      <c r="X53" s="93"/>
      <c r="Y53" s="94"/>
      <c r="Z53" s="94"/>
      <c r="AA53" s="94"/>
      <c r="AB53" s="98"/>
      <c r="AC53" s="93"/>
      <c r="AD53" s="94"/>
      <c r="AE53" s="94"/>
      <c r="AF53" s="34"/>
      <c r="AG53" s="36"/>
      <c r="AH53" s="28"/>
      <c r="AI53" s="28"/>
      <c r="AJ53" s="98"/>
      <c r="AK53" s="93"/>
      <c r="AL53" s="94"/>
      <c r="AM53" s="94"/>
      <c r="AN53" s="30"/>
      <c r="AO53" s="98"/>
      <c r="AP53" s="93"/>
      <c r="AQ53" s="94"/>
      <c r="AR53" s="94"/>
      <c r="AS53" s="98"/>
      <c r="AT53" s="93"/>
      <c r="AU53" s="94"/>
      <c r="AV53" s="94"/>
      <c r="AW53" s="98"/>
      <c r="AX53" s="186"/>
      <c r="AY53" s="94"/>
      <c r="AZ53" s="98"/>
    </row>
    <row r="54" spans="1:52">
      <c r="A54" s="73" t="s">
        <v>149</v>
      </c>
      <c r="B54" s="76" t="s">
        <v>42</v>
      </c>
      <c r="C54" s="51" t="s">
        <v>16</v>
      </c>
      <c r="D54" s="51">
        <v>1</v>
      </c>
      <c r="E54" s="51">
        <v>30</v>
      </c>
      <c r="F54" s="135">
        <v>30</v>
      </c>
      <c r="G54" s="93"/>
      <c r="H54" s="28"/>
      <c r="I54" s="94"/>
      <c r="J54" s="98"/>
      <c r="K54" s="93"/>
      <c r="L54" s="94"/>
      <c r="M54" s="94"/>
      <c r="N54" s="94"/>
      <c r="O54" s="98"/>
      <c r="P54" s="102"/>
      <c r="Q54" s="94"/>
      <c r="R54" s="94"/>
      <c r="S54" s="98"/>
      <c r="T54" s="36"/>
      <c r="U54" s="94"/>
      <c r="V54" s="28"/>
      <c r="W54" s="98"/>
      <c r="X54" s="93"/>
      <c r="Y54" s="94"/>
      <c r="Z54" s="94"/>
      <c r="AA54" s="94"/>
      <c r="AB54" s="98"/>
      <c r="AC54" s="146">
        <v>1</v>
      </c>
      <c r="AD54" s="94"/>
      <c r="AE54" s="94"/>
      <c r="AF54" s="34"/>
      <c r="AG54" s="36"/>
      <c r="AH54" s="28"/>
      <c r="AI54" s="28"/>
      <c r="AJ54" s="98"/>
      <c r="AK54" s="93"/>
      <c r="AL54" s="94"/>
      <c r="AM54" s="94"/>
      <c r="AN54" s="28"/>
      <c r="AO54" s="98"/>
      <c r="AP54" s="93"/>
      <c r="AQ54" s="94"/>
      <c r="AR54" s="94"/>
      <c r="AS54" s="105"/>
      <c r="AT54" s="93"/>
      <c r="AU54" s="94"/>
      <c r="AV54" s="94"/>
      <c r="AW54" s="98"/>
      <c r="AX54" s="186"/>
      <c r="AY54" s="94"/>
      <c r="AZ54" s="98"/>
    </row>
    <row r="55" spans="1:52">
      <c r="A55" s="73" t="s">
        <v>58</v>
      </c>
      <c r="B55" s="76" t="s">
        <v>42</v>
      </c>
      <c r="C55" s="51" t="s">
        <v>95</v>
      </c>
      <c r="D55" s="51">
        <v>1</v>
      </c>
      <c r="E55" s="51">
        <v>30</v>
      </c>
      <c r="F55" s="135">
        <v>30</v>
      </c>
      <c r="G55" s="93"/>
      <c r="H55" s="28"/>
      <c r="I55" s="94"/>
      <c r="J55" s="105"/>
      <c r="K55" s="93"/>
      <c r="L55" s="94"/>
      <c r="M55" s="94"/>
      <c r="N55" s="94"/>
      <c r="O55" s="98"/>
      <c r="P55" s="93"/>
      <c r="Q55" s="94"/>
      <c r="R55" s="94"/>
      <c r="S55" s="98"/>
      <c r="T55" s="36"/>
      <c r="U55" s="94"/>
      <c r="V55" s="28"/>
      <c r="W55" s="147">
        <v>1</v>
      </c>
      <c r="X55" s="93"/>
      <c r="Y55" s="94"/>
      <c r="Z55" s="94"/>
      <c r="AA55" s="94"/>
      <c r="AB55" s="98"/>
      <c r="AC55" s="93"/>
      <c r="AD55" s="94"/>
      <c r="AE55" s="94"/>
      <c r="AF55" s="34"/>
      <c r="AG55" s="36"/>
      <c r="AH55" s="28"/>
      <c r="AI55" s="28"/>
      <c r="AJ55" s="98"/>
      <c r="AK55" s="93"/>
      <c r="AL55" s="94"/>
      <c r="AM55" s="94"/>
      <c r="AN55" s="28"/>
      <c r="AO55" s="98"/>
      <c r="AP55" s="93"/>
      <c r="AQ55" s="94"/>
      <c r="AR55" s="94"/>
      <c r="AS55" s="98"/>
      <c r="AT55" s="93"/>
      <c r="AU55" s="94"/>
      <c r="AV55" s="94"/>
      <c r="AW55" s="98"/>
      <c r="AX55" s="186"/>
      <c r="AY55" s="94"/>
      <c r="AZ55" s="98"/>
    </row>
    <row r="56" spans="1:52">
      <c r="A56" s="73" t="s">
        <v>59</v>
      </c>
      <c r="B56" s="76" t="s">
        <v>42</v>
      </c>
      <c r="C56" s="77" t="s">
        <v>1</v>
      </c>
      <c r="D56" s="77">
        <v>1</v>
      </c>
      <c r="E56" s="77">
        <v>30</v>
      </c>
      <c r="F56" s="135">
        <v>30</v>
      </c>
      <c r="G56" s="93"/>
      <c r="H56" s="28"/>
      <c r="I56" s="94"/>
      <c r="J56" s="147">
        <v>1</v>
      </c>
      <c r="K56" s="93"/>
      <c r="L56" s="94"/>
      <c r="M56" s="94"/>
      <c r="N56" s="94"/>
      <c r="O56" s="105"/>
      <c r="P56" s="93"/>
      <c r="Q56" s="94"/>
      <c r="R56" s="94"/>
      <c r="S56" s="98"/>
      <c r="T56" s="36"/>
      <c r="U56" s="94"/>
      <c r="V56" s="28"/>
      <c r="W56" s="98"/>
      <c r="X56" s="93"/>
      <c r="Y56" s="94"/>
      <c r="Z56" s="94"/>
      <c r="AA56" s="94"/>
      <c r="AB56" s="98"/>
      <c r="AC56" s="93"/>
      <c r="AD56" s="94"/>
      <c r="AE56" s="94"/>
      <c r="AF56" s="34"/>
      <c r="AG56" s="36"/>
      <c r="AH56" s="28"/>
      <c r="AI56" s="28"/>
      <c r="AJ56" s="98"/>
      <c r="AK56" s="93"/>
      <c r="AL56" s="94"/>
      <c r="AM56" s="94"/>
      <c r="AN56" s="28"/>
      <c r="AO56" s="98"/>
      <c r="AP56" s="93"/>
      <c r="AQ56" s="94"/>
      <c r="AR56" s="94"/>
      <c r="AS56" s="98"/>
      <c r="AT56" s="93"/>
      <c r="AU56" s="94"/>
      <c r="AV56" s="94"/>
      <c r="AW56" s="105"/>
      <c r="AX56" s="190"/>
      <c r="AY56" s="103"/>
      <c r="AZ56" s="98"/>
    </row>
    <row r="57" spans="1:52">
      <c r="A57" s="73" t="s">
        <v>54</v>
      </c>
      <c r="B57" s="76" t="s">
        <v>42</v>
      </c>
      <c r="C57" s="51" t="s">
        <v>95</v>
      </c>
      <c r="D57" s="51">
        <v>3</v>
      </c>
      <c r="E57" s="51">
        <v>30</v>
      </c>
      <c r="F57" s="135">
        <v>90</v>
      </c>
      <c r="G57" s="93"/>
      <c r="H57" s="28"/>
      <c r="I57" s="94"/>
      <c r="J57" s="98"/>
      <c r="K57" s="93"/>
      <c r="L57" s="94"/>
      <c r="M57" s="103"/>
      <c r="N57" s="103"/>
      <c r="O57" s="98"/>
      <c r="P57" s="93"/>
      <c r="Q57" s="94"/>
      <c r="R57" s="25">
        <v>1</v>
      </c>
      <c r="S57" s="105"/>
      <c r="T57" s="36"/>
      <c r="U57" s="94"/>
      <c r="V57" s="28"/>
      <c r="W57" s="98"/>
      <c r="X57" s="102"/>
      <c r="Y57" s="104"/>
      <c r="Z57" s="94"/>
      <c r="AA57" s="94"/>
      <c r="AB57" s="98"/>
      <c r="AC57" s="146">
        <v>2</v>
      </c>
      <c r="AD57" s="94"/>
      <c r="AE57" s="103"/>
      <c r="AF57" s="34"/>
      <c r="AG57" s="36"/>
      <c r="AH57" s="28"/>
      <c r="AI57" s="28"/>
      <c r="AJ57" s="98"/>
      <c r="AK57" s="93"/>
      <c r="AL57" s="104"/>
      <c r="AM57" s="94"/>
      <c r="AN57" s="117"/>
      <c r="AO57" s="98"/>
      <c r="AP57" s="93"/>
      <c r="AQ57" s="94"/>
      <c r="AR57" s="103"/>
      <c r="AS57" s="98"/>
      <c r="AT57" s="93"/>
      <c r="AU57" s="104"/>
      <c r="AV57" s="25">
        <v>3</v>
      </c>
      <c r="AW57" s="98"/>
      <c r="AX57" s="186"/>
      <c r="AY57" s="94"/>
      <c r="AZ57" s="98"/>
    </row>
    <row r="58" spans="1:52">
      <c r="A58" s="73" t="s">
        <v>52</v>
      </c>
      <c r="B58" s="76" t="s">
        <v>42</v>
      </c>
      <c r="C58" s="51" t="s">
        <v>16</v>
      </c>
      <c r="D58" s="51">
        <v>1</v>
      </c>
      <c r="E58" s="51">
        <v>30</v>
      </c>
      <c r="F58" s="51">
        <v>30</v>
      </c>
      <c r="G58" s="93"/>
      <c r="H58" s="28"/>
      <c r="I58" s="94"/>
      <c r="J58" s="98"/>
      <c r="K58" s="93"/>
      <c r="L58" s="94"/>
      <c r="M58" s="94"/>
      <c r="N58" s="94"/>
      <c r="O58" s="98"/>
      <c r="P58" s="93"/>
      <c r="Q58" s="94"/>
      <c r="R58" s="94"/>
      <c r="S58" s="98"/>
      <c r="T58" s="36"/>
      <c r="U58" s="25">
        <v>1</v>
      </c>
      <c r="V58" s="28"/>
      <c r="W58" s="98"/>
      <c r="X58" s="93"/>
      <c r="Y58" s="94"/>
      <c r="Z58" s="94"/>
      <c r="AA58" s="94"/>
      <c r="AB58" s="98"/>
      <c r="AC58" s="102"/>
      <c r="AD58" s="94"/>
      <c r="AE58" s="94"/>
      <c r="AF58" s="34"/>
      <c r="AG58" s="36"/>
      <c r="AH58" s="28"/>
      <c r="AI58" s="28"/>
      <c r="AJ58" s="98"/>
      <c r="AK58" s="93"/>
      <c r="AL58" s="94"/>
      <c r="AM58" s="94"/>
      <c r="AN58" s="28"/>
      <c r="AO58" s="98"/>
      <c r="AP58" s="93"/>
      <c r="AQ58" s="94"/>
      <c r="AR58" s="94"/>
      <c r="AS58" s="98"/>
      <c r="AT58" s="93"/>
      <c r="AU58" s="94"/>
      <c r="AV58" s="94"/>
      <c r="AW58" s="98"/>
      <c r="AX58" s="186"/>
      <c r="AY58" s="94"/>
      <c r="AZ58" s="98"/>
    </row>
    <row r="59" spans="1:52">
      <c r="A59" s="73" t="s">
        <v>12</v>
      </c>
      <c r="B59" s="76" t="s">
        <v>42</v>
      </c>
      <c r="C59" s="51" t="s">
        <v>16</v>
      </c>
      <c r="D59" s="51">
        <v>1</v>
      </c>
      <c r="E59" s="51">
        <v>30</v>
      </c>
      <c r="F59" s="135">
        <v>30</v>
      </c>
      <c r="G59" s="102"/>
      <c r="H59" s="28"/>
      <c r="I59" s="94"/>
      <c r="J59" s="98"/>
      <c r="K59" s="93"/>
      <c r="L59" s="94"/>
      <c r="M59" s="94"/>
      <c r="N59" s="25">
        <v>1</v>
      </c>
      <c r="O59" s="98"/>
      <c r="P59" s="93"/>
      <c r="Q59" s="94"/>
      <c r="R59" s="94"/>
      <c r="S59" s="98"/>
      <c r="T59" s="36"/>
      <c r="U59" s="94"/>
      <c r="V59" s="28"/>
      <c r="W59" s="98"/>
      <c r="X59" s="93"/>
      <c r="Y59" s="94"/>
      <c r="Z59" s="94"/>
      <c r="AA59" s="94"/>
      <c r="AB59" s="98"/>
      <c r="AC59" s="93"/>
      <c r="AD59" s="94"/>
      <c r="AE59" s="94"/>
      <c r="AF59" s="34"/>
      <c r="AG59" s="36"/>
      <c r="AH59" s="28"/>
      <c r="AI59" s="28"/>
      <c r="AJ59" s="98"/>
      <c r="AK59" s="93"/>
      <c r="AL59" s="94"/>
      <c r="AM59" s="94"/>
      <c r="AN59" s="28"/>
      <c r="AO59" s="98"/>
      <c r="AP59" s="93"/>
      <c r="AQ59" s="94"/>
      <c r="AR59" s="94"/>
      <c r="AS59" s="98"/>
      <c r="AT59" s="93"/>
      <c r="AU59" s="94"/>
      <c r="AV59" s="94"/>
      <c r="AW59" s="98"/>
      <c r="AX59" s="186"/>
      <c r="AY59" s="94"/>
      <c r="AZ59" s="98"/>
    </row>
    <row r="60" spans="1:52">
      <c r="A60" s="73" t="s">
        <v>147</v>
      </c>
      <c r="B60" s="74" t="s">
        <v>148</v>
      </c>
      <c r="C60" s="77" t="s">
        <v>1</v>
      </c>
      <c r="D60" s="77">
        <v>1</v>
      </c>
      <c r="E60" s="77">
        <v>20</v>
      </c>
      <c r="F60" s="136">
        <v>20</v>
      </c>
      <c r="G60" s="93"/>
      <c r="H60" s="28"/>
      <c r="I60" s="94"/>
      <c r="J60" s="98"/>
      <c r="K60" s="93"/>
      <c r="L60" s="94"/>
      <c r="M60" s="25">
        <v>1</v>
      </c>
      <c r="N60" s="94"/>
      <c r="O60" s="98"/>
      <c r="P60" s="93"/>
      <c r="Q60" s="94"/>
      <c r="R60" s="94"/>
      <c r="S60" s="98"/>
      <c r="T60" s="36"/>
      <c r="U60" s="94"/>
      <c r="V60" s="28"/>
      <c r="W60" s="98"/>
      <c r="X60" s="93"/>
      <c r="Y60" s="94"/>
      <c r="Z60" s="94"/>
      <c r="AA60" s="94"/>
      <c r="AB60" s="98"/>
      <c r="AC60" s="93"/>
      <c r="AD60" s="94"/>
      <c r="AE60" s="94"/>
      <c r="AF60" s="166"/>
      <c r="AG60" s="36"/>
      <c r="AH60" s="28"/>
      <c r="AI60" s="28"/>
      <c r="AJ60" s="98"/>
      <c r="AK60" s="93"/>
      <c r="AL60" s="94"/>
      <c r="AM60" s="94"/>
      <c r="AN60" s="28"/>
      <c r="AO60" s="98"/>
      <c r="AP60" s="93"/>
      <c r="AQ60" s="94"/>
      <c r="AR60" s="94"/>
      <c r="AS60" s="98"/>
      <c r="AT60" s="93"/>
      <c r="AU60" s="94"/>
      <c r="AV60" s="94"/>
      <c r="AW60" s="98"/>
      <c r="AX60" s="186"/>
      <c r="AY60" s="94"/>
      <c r="AZ60" s="98"/>
    </row>
    <row r="61" spans="1:52">
      <c r="A61" s="56" t="s">
        <v>150</v>
      </c>
      <c r="B61" s="62"/>
      <c r="C61" s="58"/>
      <c r="D61" s="59">
        <f>SUM(D62:D70)</f>
        <v>14</v>
      </c>
      <c r="E61" s="59"/>
      <c r="F61" s="59">
        <f>SUM(F62:F70)</f>
        <v>380</v>
      </c>
      <c r="G61" s="32">
        <f>COUNT(G62:G70)</f>
        <v>0</v>
      </c>
      <c r="H61" s="23">
        <f t="shared" ref="H61:AZ61" si="8">COUNT(H62:H70)</f>
        <v>0</v>
      </c>
      <c r="I61" s="23">
        <f t="shared" si="8"/>
        <v>0</v>
      </c>
      <c r="J61" s="143">
        <f t="shared" si="8"/>
        <v>1</v>
      </c>
      <c r="K61" s="32">
        <f t="shared" si="8"/>
        <v>0</v>
      </c>
      <c r="L61" s="23">
        <f t="shared" si="8"/>
        <v>1</v>
      </c>
      <c r="M61" s="23">
        <f t="shared" si="8"/>
        <v>0</v>
      </c>
      <c r="N61" s="23">
        <f t="shared" si="8"/>
        <v>0</v>
      </c>
      <c r="O61" s="143">
        <f t="shared" si="8"/>
        <v>1</v>
      </c>
      <c r="P61" s="32">
        <f t="shared" si="8"/>
        <v>0</v>
      </c>
      <c r="Q61" s="23">
        <f t="shared" si="8"/>
        <v>0</v>
      </c>
      <c r="R61" s="23">
        <f t="shared" si="8"/>
        <v>1</v>
      </c>
      <c r="S61" s="143">
        <f t="shared" si="8"/>
        <v>0</v>
      </c>
      <c r="T61" s="32">
        <f t="shared" si="8"/>
        <v>0</v>
      </c>
      <c r="U61" s="23">
        <f t="shared" si="8"/>
        <v>1</v>
      </c>
      <c r="V61" s="23">
        <f t="shared" si="8"/>
        <v>0</v>
      </c>
      <c r="W61" s="143">
        <f t="shared" si="8"/>
        <v>0</v>
      </c>
      <c r="X61" s="32">
        <f t="shared" si="8"/>
        <v>1</v>
      </c>
      <c r="Y61" s="23">
        <f t="shared" si="8"/>
        <v>0</v>
      </c>
      <c r="Z61" s="23">
        <f t="shared" si="8"/>
        <v>1</v>
      </c>
      <c r="AA61" s="23">
        <f t="shared" si="8"/>
        <v>0</v>
      </c>
      <c r="AB61" s="143">
        <f t="shared" si="8"/>
        <v>0</v>
      </c>
      <c r="AC61" s="32">
        <f t="shared" si="8"/>
        <v>0</v>
      </c>
      <c r="AD61" s="23">
        <f t="shared" si="8"/>
        <v>1</v>
      </c>
      <c r="AE61" s="23">
        <f t="shared" si="8"/>
        <v>0</v>
      </c>
      <c r="AF61" s="143">
        <f t="shared" si="8"/>
        <v>0</v>
      </c>
      <c r="AG61" s="32">
        <f t="shared" si="8"/>
        <v>0</v>
      </c>
      <c r="AH61" s="23">
        <f t="shared" si="8"/>
        <v>0</v>
      </c>
      <c r="AI61" s="23">
        <f t="shared" si="8"/>
        <v>0</v>
      </c>
      <c r="AJ61" s="143">
        <f t="shared" si="8"/>
        <v>1</v>
      </c>
      <c r="AK61" s="32">
        <f t="shared" si="8"/>
        <v>0</v>
      </c>
      <c r="AL61" s="23">
        <f t="shared" si="8"/>
        <v>1</v>
      </c>
      <c r="AM61" s="23">
        <f t="shared" si="8"/>
        <v>0</v>
      </c>
      <c r="AN61" s="23">
        <f t="shared" si="8"/>
        <v>0</v>
      </c>
      <c r="AO61" s="143">
        <f t="shared" si="8"/>
        <v>0</v>
      </c>
      <c r="AP61" s="32">
        <f t="shared" si="8"/>
        <v>0</v>
      </c>
      <c r="AQ61" s="23">
        <f t="shared" si="8"/>
        <v>0</v>
      </c>
      <c r="AR61" s="23">
        <f t="shared" si="8"/>
        <v>0</v>
      </c>
      <c r="AS61" s="143">
        <f t="shared" si="8"/>
        <v>1</v>
      </c>
      <c r="AT61" s="32">
        <f t="shared" si="8"/>
        <v>0</v>
      </c>
      <c r="AU61" s="23">
        <f t="shared" si="8"/>
        <v>1</v>
      </c>
      <c r="AV61" s="23">
        <f t="shared" si="8"/>
        <v>1</v>
      </c>
      <c r="AW61" s="143">
        <f t="shared" si="8"/>
        <v>0</v>
      </c>
      <c r="AX61" s="185">
        <f t="shared" si="8"/>
        <v>0</v>
      </c>
      <c r="AY61" s="23">
        <f t="shared" si="8"/>
        <v>1</v>
      </c>
      <c r="AZ61" s="23">
        <f t="shared" si="8"/>
        <v>0</v>
      </c>
    </row>
    <row r="62" spans="1:52">
      <c r="A62" s="78" t="s">
        <v>153</v>
      </c>
      <c r="B62" s="79" t="s">
        <v>35</v>
      </c>
      <c r="C62" s="50" t="s">
        <v>16</v>
      </c>
      <c r="D62" s="50">
        <v>2</v>
      </c>
      <c r="E62" s="50">
        <v>20</v>
      </c>
      <c r="F62" s="130">
        <v>40</v>
      </c>
      <c r="G62" s="93"/>
      <c r="H62" s="28"/>
      <c r="I62" s="94"/>
      <c r="J62" s="98"/>
      <c r="K62" s="93"/>
      <c r="L62" s="94"/>
      <c r="M62" s="94"/>
      <c r="N62" s="94"/>
      <c r="O62" s="98"/>
      <c r="P62" s="93"/>
      <c r="Q62" s="94"/>
      <c r="R62" s="94"/>
      <c r="S62" s="98"/>
      <c r="T62" s="36"/>
      <c r="U62" s="94"/>
      <c r="V62" s="28"/>
      <c r="W62" s="98"/>
      <c r="X62" s="93"/>
      <c r="Y62" s="109"/>
      <c r="Z62" s="126">
        <v>1</v>
      </c>
      <c r="AA62" s="94"/>
      <c r="AB62" s="98"/>
      <c r="AC62" s="93"/>
      <c r="AD62" s="94"/>
      <c r="AE62" s="94"/>
      <c r="AF62" s="34"/>
      <c r="AG62" s="36"/>
      <c r="AH62" s="28"/>
      <c r="AI62" s="28"/>
      <c r="AJ62" s="98"/>
      <c r="AK62" s="93"/>
      <c r="AL62" s="94"/>
      <c r="AM62" s="94"/>
      <c r="AN62" s="28"/>
      <c r="AO62" s="98"/>
      <c r="AP62" s="93"/>
      <c r="AQ62" s="94"/>
      <c r="AR62" s="94"/>
      <c r="AS62" s="98"/>
      <c r="AT62" s="93"/>
      <c r="AU62" s="126">
        <v>2</v>
      </c>
      <c r="AV62" s="94"/>
      <c r="AW62" s="98"/>
      <c r="AX62" s="186"/>
      <c r="AY62" s="94"/>
      <c r="AZ62" s="98"/>
    </row>
    <row r="63" spans="1:52">
      <c r="A63" s="78" t="s">
        <v>156</v>
      </c>
      <c r="B63" s="80" t="s">
        <v>34</v>
      </c>
      <c r="C63" s="50" t="s">
        <v>16</v>
      </c>
      <c r="D63" s="50">
        <v>1</v>
      </c>
      <c r="E63" s="50">
        <v>30</v>
      </c>
      <c r="F63" s="130">
        <v>30</v>
      </c>
      <c r="G63" s="93"/>
      <c r="H63" s="28"/>
      <c r="I63" s="94"/>
      <c r="J63" s="98"/>
      <c r="K63" s="93"/>
      <c r="L63" s="94"/>
      <c r="M63" s="94"/>
      <c r="N63" s="94"/>
      <c r="O63" s="98"/>
      <c r="P63" s="93"/>
      <c r="Q63" s="94"/>
      <c r="R63" s="94"/>
      <c r="S63" s="98"/>
      <c r="T63" s="36"/>
      <c r="U63" s="126">
        <v>1</v>
      </c>
      <c r="V63" s="28"/>
      <c r="W63" s="98"/>
      <c r="X63" s="93"/>
      <c r="Y63" s="94"/>
      <c r="Z63" s="94"/>
      <c r="AA63" s="94"/>
      <c r="AB63" s="98"/>
      <c r="AC63" s="93"/>
      <c r="AD63" s="94"/>
      <c r="AE63" s="94"/>
      <c r="AF63" s="34"/>
      <c r="AG63" s="36"/>
      <c r="AH63" s="28"/>
      <c r="AI63" s="28"/>
      <c r="AJ63" s="98"/>
      <c r="AK63" s="93"/>
      <c r="AL63" s="94"/>
      <c r="AM63" s="109"/>
      <c r="AN63" s="28"/>
      <c r="AO63" s="98"/>
      <c r="AP63" s="93"/>
      <c r="AQ63" s="94"/>
      <c r="AR63" s="94"/>
      <c r="AS63" s="98"/>
      <c r="AT63" s="93"/>
      <c r="AU63" s="94"/>
      <c r="AV63" s="94"/>
      <c r="AW63" s="98"/>
      <c r="AX63" s="186"/>
      <c r="AY63" s="94"/>
      <c r="AZ63" s="98"/>
    </row>
    <row r="64" spans="1:52">
      <c r="A64" s="78" t="s">
        <v>157</v>
      </c>
      <c r="B64" s="79" t="s">
        <v>42</v>
      </c>
      <c r="C64" s="50" t="s">
        <v>16</v>
      </c>
      <c r="D64" s="50">
        <v>2</v>
      </c>
      <c r="E64" s="50">
        <v>30</v>
      </c>
      <c r="F64" s="130">
        <v>60</v>
      </c>
      <c r="G64" s="93"/>
      <c r="H64" s="28"/>
      <c r="I64" s="94"/>
      <c r="J64" s="98"/>
      <c r="K64" s="93"/>
      <c r="L64" s="94"/>
      <c r="M64" s="94"/>
      <c r="N64" s="94"/>
      <c r="O64" s="98"/>
      <c r="P64" s="93"/>
      <c r="Q64" s="94"/>
      <c r="R64" s="94"/>
      <c r="S64" s="98"/>
      <c r="T64" s="119"/>
      <c r="U64" s="94"/>
      <c r="V64" s="28"/>
      <c r="W64" s="98"/>
      <c r="X64" s="93"/>
      <c r="Y64" s="94"/>
      <c r="Z64" s="94"/>
      <c r="AA64" s="94"/>
      <c r="AB64" s="98"/>
      <c r="AC64" s="93"/>
      <c r="AD64" s="126">
        <v>1</v>
      </c>
      <c r="AE64" s="94"/>
      <c r="AF64" s="34"/>
      <c r="AG64" s="36"/>
      <c r="AH64" s="28"/>
      <c r="AI64" s="28"/>
      <c r="AJ64" s="98"/>
      <c r="AK64" s="93"/>
      <c r="AL64" s="94"/>
      <c r="AM64" s="94"/>
      <c r="AN64" s="28"/>
      <c r="AO64" s="98"/>
      <c r="AP64" s="93"/>
      <c r="AQ64" s="94"/>
      <c r="AR64" s="94"/>
      <c r="AS64" s="98"/>
      <c r="AT64" s="93"/>
      <c r="AU64" s="94"/>
      <c r="AV64" s="126">
        <v>2</v>
      </c>
      <c r="AW64" s="98"/>
      <c r="AX64" s="186"/>
      <c r="AY64" s="94"/>
      <c r="AZ64" s="108"/>
    </row>
    <row r="65" spans="1:52">
      <c r="A65" s="78" t="s">
        <v>151</v>
      </c>
      <c r="B65" s="79" t="s">
        <v>42</v>
      </c>
      <c r="C65" s="50" t="s">
        <v>16</v>
      </c>
      <c r="D65" s="50">
        <v>1</v>
      </c>
      <c r="E65" s="50">
        <v>30</v>
      </c>
      <c r="F65" s="130">
        <v>30</v>
      </c>
      <c r="G65" s="99"/>
      <c r="H65" s="27"/>
      <c r="I65" s="100"/>
      <c r="J65" s="101"/>
      <c r="K65" s="99"/>
      <c r="L65" s="100"/>
      <c r="M65" s="100"/>
      <c r="N65" s="109"/>
      <c r="O65" s="40">
        <v>1</v>
      </c>
      <c r="P65" s="99"/>
      <c r="Q65" s="100"/>
      <c r="R65" s="100"/>
      <c r="S65" s="101"/>
      <c r="T65" s="35"/>
      <c r="U65" s="100"/>
      <c r="V65" s="27"/>
      <c r="W65" s="101"/>
      <c r="X65" s="99"/>
      <c r="Y65" s="100"/>
      <c r="Z65" s="100"/>
      <c r="AA65" s="100"/>
      <c r="AB65" s="101"/>
      <c r="AC65" s="99"/>
      <c r="AD65" s="100"/>
      <c r="AE65" s="100"/>
      <c r="AF65" s="33"/>
      <c r="AG65" s="35"/>
      <c r="AH65" s="27"/>
      <c r="AI65" s="27"/>
      <c r="AJ65" s="101"/>
      <c r="AK65" s="99"/>
      <c r="AL65" s="100"/>
      <c r="AM65" s="100"/>
      <c r="AN65" s="27"/>
      <c r="AO65" s="101"/>
      <c r="AP65" s="99"/>
      <c r="AQ65" s="100"/>
      <c r="AR65" s="100"/>
      <c r="AS65" s="101"/>
      <c r="AT65" s="99"/>
      <c r="AU65" s="100"/>
      <c r="AV65" s="100"/>
      <c r="AW65" s="101"/>
      <c r="AX65" s="191"/>
      <c r="AY65" s="100"/>
      <c r="AZ65" s="101"/>
    </row>
    <row r="66" spans="1:52">
      <c r="A66" s="78" t="s">
        <v>152</v>
      </c>
      <c r="B66" s="79" t="s">
        <v>42</v>
      </c>
      <c r="C66" s="50" t="s">
        <v>16</v>
      </c>
      <c r="D66" s="50">
        <v>1</v>
      </c>
      <c r="E66" s="50">
        <v>30</v>
      </c>
      <c r="F66" s="130">
        <v>30</v>
      </c>
      <c r="G66" s="93"/>
      <c r="H66" s="28"/>
      <c r="I66" s="94"/>
      <c r="J66" s="108"/>
      <c r="K66" s="93"/>
      <c r="L66" s="94"/>
      <c r="M66" s="94"/>
      <c r="N66" s="94"/>
      <c r="O66" s="98"/>
      <c r="P66" s="93"/>
      <c r="Q66" s="94"/>
      <c r="R66" s="94"/>
      <c r="S66" s="98"/>
      <c r="T66" s="36"/>
      <c r="U66" s="94"/>
      <c r="V66" s="28"/>
      <c r="W66" s="98"/>
      <c r="X66" s="163">
        <v>1</v>
      </c>
      <c r="Y66" s="94"/>
      <c r="Z66" s="94"/>
      <c r="AA66" s="94"/>
      <c r="AB66" s="98"/>
      <c r="AC66" s="93"/>
      <c r="AD66" s="94"/>
      <c r="AE66" s="94"/>
      <c r="AF66" s="34"/>
      <c r="AG66" s="36"/>
      <c r="AH66" s="28"/>
      <c r="AI66" s="28"/>
      <c r="AJ66" s="98"/>
      <c r="AK66" s="93"/>
      <c r="AL66" s="94"/>
      <c r="AM66" s="94"/>
      <c r="AN66" s="28"/>
      <c r="AO66" s="98"/>
      <c r="AP66" s="93"/>
      <c r="AQ66" s="94"/>
      <c r="AR66" s="94"/>
      <c r="AS66" s="98"/>
      <c r="AT66" s="93"/>
      <c r="AU66" s="94"/>
      <c r="AV66" s="94"/>
      <c r="AW66" s="98"/>
      <c r="AX66" s="186"/>
      <c r="AY66" s="94"/>
      <c r="AZ66" s="98"/>
    </row>
    <row r="67" spans="1:52">
      <c r="A67" s="78" t="s">
        <v>154</v>
      </c>
      <c r="B67" s="80" t="s">
        <v>34</v>
      </c>
      <c r="C67" s="65" t="s">
        <v>121</v>
      </c>
      <c r="D67" s="65">
        <v>1</v>
      </c>
      <c r="E67" s="65">
        <v>30</v>
      </c>
      <c r="F67" s="131">
        <v>30</v>
      </c>
      <c r="G67" s="93"/>
      <c r="H67" s="28"/>
      <c r="I67" s="94"/>
      <c r="J67" s="98"/>
      <c r="K67" s="93"/>
      <c r="L67" s="126">
        <v>1</v>
      </c>
      <c r="M67" s="94"/>
      <c r="N67" s="94"/>
      <c r="O67" s="98"/>
      <c r="P67" s="106"/>
      <c r="Q67" s="94"/>
      <c r="R67" s="94"/>
      <c r="S67" s="98"/>
      <c r="T67" s="36"/>
      <c r="U67" s="94"/>
      <c r="V67" s="28"/>
      <c r="W67" s="108"/>
      <c r="X67" s="93"/>
      <c r="Y67" s="94"/>
      <c r="Z67" s="94"/>
      <c r="AA67" s="94"/>
      <c r="AB67" s="98"/>
      <c r="AC67" s="93"/>
      <c r="AD67" s="94"/>
      <c r="AE67" s="94"/>
      <c r="AF67" s="34"/>
      <c r="AG67" s="36"/>
      <c r="AH67" s="28"/>
      <c r="AI67" s="28"/>
      <c r="AJ67" s="108"/>
      <c r="AK67" s="93"/>
      <c r="AL67" s="94"/>
      <c r="AM67" s="94"/>
      <c r="AN67" s="28"/>
      <c r="AO67" s="98"/>
      <c r="AP67" s="93"/>
      <c r="AQ67" s="94"/>
      <c r="AR67" s="94"/>
      <c r="AS67" s="98"/>
      <c r="AT67" s="93"/>
      <c r="AU67" s="109"/>
      <c r="AV67" s="94"/>
      <c r="AW67" s="98"/>
      <c r="AX67" s="186"/>
      <c r="AY67" s="94"/>
      <c r="AZ67" s="98"/>
    </row>
    <row r="68" spans="1:52">
      <c r="A68" s="78" t="s">
        <v>155</v>
      </c>
      <c r="B68" s="79" t="s">
        <v>42</v>
      </c>
      <c r="C68" s="50" t="s">
        <v>16</v>
      </c>
      <c r="D68" s="50">
        <v>3</v>
      </c>
      <c r="E68" s="50">
        <v>30</v>
      </c>
      <c r="F68" s="130">
        <v>90</v>
      </c>
      <c r="G68" s="93"/>
      <c r="H68" s="28"/>
      <c r="I68" s="94"/>
      <c r="J68" s="98"/>
      <c r="K68" s="93"/>
      <c r="L68" s="94"/>
      <c r="M68" s="94"/>
      <c r="N68" s="94"/>
      <c r="O68" s="98"/>
      <c r="P68" s="93"/>
      <c r="Q68" s="109"/>
      <c r="R68" s="126">
        <v>1</v>
      </c>
      <c r="S68" s="98"/>
      <c r="T68" s="36"/>
      <c r="U68" s="94"/>
      <c r="V68" s="28"/>
      <c r="W68" s="98"/>
      <c r="X68" s="93"/>
      <c r="Y68" s="94"/>
      <c r="Z68" s="94"/>
      <c r="AA68" s="94"/>
      <c r="AB68" s="98"/>
      <c r="AC68" s="93"/>
      <c r="AD68" s="94"/>
      <c r="AE68" s="94"/>
      <c r="AF68" s="34"/>
      <c r="AG68" s="36"/>
      <c r="AH68" s="28"/>
      <c r="AI68" s="28"/>
      <c r="AJ68" s="98"/>
      <c r="AK68" s="93"/>
      <c r="AL68" s="126">
        <v>2</v>
      </c>
      <c r="AM68" s="94"/>
      <c r="AN68" s="28"/>
      <c r="AO68" s="98"/>
      <c r="AP68" s="93"/>
      <c r="AQ68" s="94"/>
      <c r="AR68" s="94"/>
      <c r="AS68" s="98"/>
      <c r="AT68" s="93"/>
      <c r="AU68" s="94"/>
      <c r="AV68" s="94"/>
      <c r="AW68" s="98"/>
      <c r="AX68" s="186"/>
      <c r="AY68" s="126">
        <v>3</v>
      </c>
      <c r="AZ68" s="98"/>
    </row>
    <row r="69" spans="1:52">
      <c r="A69" s="78" t="s">
        <v>60</v>
      </c>
      <c r="B69" s="79" t="s">
        <v>42</v>
      </c>
      <c r="C69" s="50" t="s">
        <v>16</v>
      </c>
      <c r="D69" s="50">
        <v>1</v>
      </c>
      <c r="E69" s="50">
        <v>30</v>
      </c>
      <c r="F69" s="130">
        <v>30</v>
      </c>
      <c r="G69" s="93"/>
      <c r="H69" s="28"/>
      <c r="I69" s="94"/>
      <c r="J69" s="98"/>
      <c r="K69" s="93"/>
      <c r="L69" s="109"/>
      <c r="M69" s="94"/>
      <c r="N69" s="94"/>
      <c r="O69" s="98"/>
      <c r="P69" s="93"/>
      <c r="Q69" s="94"/>
      <c r="R69" s="94"/>
      <c r="S69" s="98"/>
      <c r="T69" s="36"/>
      <c r="U69" s="94"/>
      <c r="V69" s="28"/>
      <c r="W69" s="98"/>
      <c r="X69" s="93"/>
      <c r="Y69" s="94"/>
      <c r="Z69" s="94"/>
      <c r="AA69" s="94"/>
      <c r="AB69" s="98"/>
      <c r="AC69" s="93"/>
      <c r="AD69" s="94"/>
      <c r="AE69" s="94"/>
      <c r="AF69" s="34"/>
      <c r="AG69" s="36"/>
      <c r="AH69" s="28"/>
      <c r="AI69" s="28"/>
      <c r="AJ69" s="98"/>
      <c r="AK69" s="93"/>
      <c r="AL69" s="94"/>
      <c r="AM69" s="94"/>
      <c r="AN69" s="28"/>
      <c r="AO69" s="98"/>
      <c r="AP69" s="93"/>
      <c r="AQ69" s="104"/>
      <c r="AR69" s="109"/>
      <c r="AS69" s="40">
        <v>1</v>
      </c>
      <c r="AT69" s="93"/>
      <c r="AU69" s="94"/>
      <c r="AV69" s="94"/>
      <c r="AW69" s="98"/>
      <c r="AX69" s="186"/>
      <c r="AY69" s="94"/>
      <c r="AZ69" s="98"/>
    </row>
    <row r="70" spans="1:52" ht="24">
      <c r="A70" s="78" t="s">
        <v>158</v>
      </c>
      <c r="B70" s="79" t="s">
        <v>42</v>
      </c>
      <c r="C70" s="50" t="s">
        <v>16</v>
      </c>
      <c r="D70" s="50">
        <v>2</v>
      </c>
      <c r="E70" s="50">
        <v>20</v>
      </c>
      <c r="F70" s="130">
        <v>40</v>
      </c>
      <c r="G70" s="93"/>
      <c r="H70" s="28"/>
      <c r="I70" s="94"/>
      <c r="J70" s="40">
        <v>1</v>
      </c>
      <c r="K70" s="93"/>
      <c r="L70" s="94"/>
      <c r="M70" s="94"/>
      <c r="N70" s="94"/>
      <c r="O70" s="98"/>
      <c r="P70" s="93"/>
      <c r="Q70" s="94"/>
      <c r="R70" s="94"/>
      <c r="S70" s="108"/>
      <c r="T70" s="36"/>
      <c r="U70" s="94"/>
      <c r="V70" s="28"/>
      <c r="W70" s="98"/>
      <c r="X70" s="93"/>
      <c r="Y70" s="94"/>
      <c r="Z70" s="94"/>
      <c r="AA70" s="94"/>
      <c r="AB70" s="108"/>
      <c r="AC70" s="93"/>
      <c r="AD70" s="94"/>
      <c r="AE70" s="94"/>
      <c r="AF70" s="34"/>
      <c r="AG70" s="36"/>
      <c r="AH70" s="28"/>
      <c r="AI70" s="28"/>
      <c r="AJ70" s="40">
        <v>2</v>
      </c>
      <c r="AK70" s="110"/>
      <c r="AL70" s="94"/>
      <c r="AM70" s="94"/>
      <c r="AN70" s="28"/>
      <c r="AO70" s="98"/>
      <c r="AP70" s="93"/>
      <c r="AQ70" s="94"/>
      <c r="AR70" s="94"/>
      <c r="AS70" s="98"/>
      <c r="AT70" s="93"/>
      <c r="AU70" s="94"/>
      <c r="AV70" s="94"/>
      <c r="AW70" s="98"/>
      <c r="AX70" s="186"/>
      <c r="AY70" s="94"/>
      <c r="AZ70" s="98"/>
    </row>
    <row r="71" spans="1:52">
      <c r="A71" s="54" t="s">
        <v>159</v>
      </c>
      <c r="B71" s="72"/>
      <c r="C71" s="55"/>
      <c r="D71" s="55">
        <f>D72+D78</f>
        <v>24</v>
      </c>
      <c r="E71" s="55"/>
      <c r="F71" s="137">
        <f t="shared" ref="F71:AZ71" si="9">F72+F78</f>
        <v>740</v>
      </c>
      <c r="G71" s="31">
        <f t="shared" si="9"/>
        <v>0</v>
      </c>
      <c r="H71" s="116">
        <f t="shared" si="9"/>
        <v>0</v>
      </c>
      <c r="I71" s="26">
        <f t="shared" si="9"/>
        <v>1</v>
      </c>
      <c r="J71" s="142">
        <f t="shared" si="9"/>
        <v>0</v>
      </c>
      <c r="K71" s="31">
        <f t="shared" si="9"/>
        <v>1</v>
      </c>
      <c r="L71" s="26">
        <f t="shared" si="9"/>
        <v>1</v>
      </c>
      <c r="M71" s="26">
        <f t="shared" si="9"/>
        <v>2</v>
      </c>
      <c r="N71" s="26">
        <f t="shared" si="9"/>
        <v>2</v>
      </c>
      <c r="O71" s="142">
        <f t="shared" si="9"/>
        <v>3</v>
      </c>
      <c r="P71" s="31">
        <f t="shared" si="9"/>
        <v>1</v>
      </c>
      <c r="Q71" s="26">
        <f t="shared" si="9"/>
        <v>1</v>
      </c>
      <c r="R71" s="26">
        <f t="shared" si="9"/>
        <v>2</v>
      </c>
      <c r="S71" s="142">
        <f t="shared" si="9"/>
        <v>1</v>
      </c>
      <c r="T71" s="161">
        <f t="shared" si="9"/>
        <v>0</v>
      </c>
      <c r="U71" s="26">
        <f t="shared" si="9"/>
        <v>1</v>
      </c>
      <c r="V71" s="116">
        <f t="shared" si="9"/>
        <v>1</v>
      </c>
      <c r="W71" s="142">
        <f t="shared" si="9"/>
        <v>2</v>
      </c>
      <c r="X71" s="31">
        <f t="shared" si="9"/>
        <v>2</v>
      </c>
      <c r="Y71" s="26">
        <f t="shared" si="9"/>
        <v>2</v>
      </c>
      <c r="Z71" s="26">
        <f t="shared" si="9"/>
        <v>2</v>
      </c>
      <c r="AA71" s="26">
        <f t="shared" si="9"/>
        <v>1</v>
      </c>
      <c r="AB71" s="142">
        <f t="shared" si="9"/>
        <v>3</v>
      </c>
      <c r="AC71" s="31">
        <f t="shared" si="9"/>
        <v>2</v>
      </c>
      <c r="AD71" s="26">
        <f t="shared" si="9"/>
        <v>1</v>
      </c>
      <c r="AE71" s="26">
        <f t="shared" si="9"/>
        <v>2</v>
      </c>
      <c r="AF71" s="167">
        <f t="shared" si="9"/>
        <v>0</v>
      </c>
      <c r="AG71" s="161">
        <f t="shared" si="9"/>
        <v>0</v>
      </c>
      <c r="AH71" s="116">
        <f t="shared" si="9"/>
        <v>0</v>
      </c>
      <c r="AI71" s="116">
        <f t="shared" si="9"/>
        <v>0</v>
      </c>
      <c r="AJ71" s="142">
        <f t="shared" si="9"/>
        <v>1</v>
      </c>
      <c r="AK71" s="31">
        <f t="shared" si="9"/>
        <v>1</v>
      </c>
      <c r="AL71" s="26">
        <f t="shared" si="9"/>
        <v>1</v>
      </c>
      <c r="AM71" s="26">
        <f t="shared" si="9"/>
        <v>0</v>
      </c>
      <c r="AN71" s="116">
        <f t="shared" si="9"/>
        <v>0</v>
      </c>
      <c r="AO71" s="142">
        <f t="shared" si="9"/>
        <v>0</v>
      </c>
      <c r="AP71" s="31">
        <f t="shared" si="9"/>
        <v>2</v>
      </c>
      <c r="AQ71" s="26">
        <f t="shared" si="9"/>
        <v>2</v>
      </c>
      <c r="AR71" s="26">
        <f t="shared" si="9"/>
        <v>1</v>
      </c>
      <c r="AS71" s="142">
        <f t="shared" si="9"/>
        <v>2</v>
      </c>
      <c r="AT71" s="31">
        <f t="shared" si="9"/>
        <v>1</v>
      </c>
      <c r="AU71" s="26">
        <f t="shared" si="9"/>
        <v>3</v>
      </c>
      <c r="AV71" s="26">
        <f t="shared" si="9"/>
        <v>2</v>
      </c>
      <c r="AW71" s="142">
        <f t="shared" si="9"/>
        <v>1</v>
      </c>
      <c r="AX71" s="184">
        <f t="shared" si="9"/>
        <v>0</v>
      </c>
      <c r="AY71" s="26">
        <f t="shared" si="9"/>
        <v>0</v>
      </c>
      <c r="AZ71" s="142">
        <f t="shared" si="9"/>
        <v>0</v>
      </c>
    </row>
    <row r="72" spans="1:52">
      <c r="A72" s="56" t="s">
        <v>160</v>
      </c>
      <c r="B72" s="62"/>
      <c r="C72" s="58"/>
      <c r="D72" s="59">
        <f>SUM(D73:D77)</f>
        <v>14</v>
      </c>
      <c r="E72" s="81"/>
      <c r="F72" s="59">
        <f>SUM(F73:F77)</f>
        <v>460</v>
      </c>
      <c r="G72" s="32">
        <f>COUNT(G73:G77)</f>
        <v>0</v>
      </c>
      <c r="H72" s="23">
        <f t="shared" ref="H72:AZ72" si="10">COUNT(H73:H77)</f>
        <v>0</v>
      </c>
      <c r="I72" s="23">
        <f t="shared" si="10"/>
        <v>0</v>
      </c>
      <c r="J72" s="143">
        <f t="shared" si="10"/>
        <v>0</v>
      </c>
      <c r="K72" s="32">
        <f t="shared" si="10"/>
        <v>1</v>
      </c>
      <c r="L72" s="23">
        <f t="shared" si="10"/>
        <v>0</v>
      </c>
      <c r="M72" s="23">
        <f t="shared" si="10"/>
        <v>0</v>
      </c>
      <c r="N72" s="23">
        <f t="shared" si="10"/>
        <v>1</v>
      </c>
      <c r="O72" s="143">
        <f t="shared" si="10"/>
        <v>1</v>
      </c>
      <c r="P72" s="32">
        <f t="shared" si="10"/>
        <v>0</v>
      </c>
      <c r="Q72" s="23">
        <f t="shared" si="10"/>
        <v>0</v>
      </c>
      <c r="R72" s="23">
        <f t="shared" si="10"/>
        <v>1</v>
      </c>
      <c r="S72" s="143">
        <f t="shared" si="10"/>
        <v>0</v>
      </c>
      <c r="T72" s="32">
        <f t="shared" si="10"/>
        <v>0</v>
      </c>
      <c r="U72" s="23">
        <f t="shared" si="10"/>
        <v>0</v>
      </c>
      <c r="V72" s="23">
        <f t="shared" si="10"/>
        <v>0</v>
      </c>
      <c r="W72" s="143">
        <f t="shared" si="10"/>
        <v>1</v>
      </c>
      <c r="X72" s="32">
        <f t="shared" si="10"/>
        <v>1</v>
      </c>
      <c r="Y72" s="23">
        <f t="shared" si="10"/>
        <v>1</v>
      </c>
      <c r="Z72" s="23">
        <f t="shared" si="10"/>
        <v>1</v>
      </c>
      <c r="AA72" s="23">
        <f t="shared" si="10"/>
        <v>0</v>
      </c>
      <c r="AB72" s="143">
        <f t="shared" si="10"/>
        <v>1</v>
      </c>
      <c r="AC72" s="32">
        <f t="shared" si="10"/>
        <v>1</v>
      </c>
      <c r="AD72" s="23">
        <f t="shared" si="10"/>
        <v>0</v>
      </c>
      <c r="AE72" s="23">
        <f t="shared" si="10"/>
        <v>0</v>
      </c>
      <c r="AF72" s="143">
        <f t="shared" si="10"/>
        <v>0</v>
      </c>
      <c r="AG72" s="32">
        <f t="shared" si="10"/>
        <v>0</v>
      </c>
      <c r="AH72" s="23">
        <f t="shared" si="10"/>
        <v>0</v>
      </c>
      <c r="AI72" s="23">
        <f t="shared" si="10"/>
        <v>0</v>
      </c>
      <c r="AJ72" s="143">
        <f t="shared" si="10"/>
        <v>0</v>
      </c>
      <c r="AK72" s="32">
        <f t="shared" si="10"/>
        <v>0</v>
      </c>
      <c r="AL72" s="23">
        <f t="shared" si="10"/>
        <v>0</v>
      </c>
      <c r="AM72" s="23">
        <f t="shared" si="10"/>
        <v>0</v>
      </c>
      <c r="AN72" s="23">
        <f t="shared" si="10"/>
        <v>0</v>
      </c>
      <c r="AO72" s="143">
        <f t="shared" si="10"/>
        <v>0</v>
      </c>
      <c r="AP72" s="32">
        <f t="shared" si="10"/>
        <v>1</v>
      </c>
      <c r="AQ72" s="23">
        <f t="shared" si="10"/>
        <v>1</v>
      </c>
      <c r="AR72" s="23">
        <f t="shared" si="10"/>
        <v>0</v>
      </c>
      <c r="AS72" s="143">
        <f t="shared" si="10"/>
        <v>1</v>
      </c>
      <c r="AT72" s="32">
        <f t="shared" si="10"/>
        <v>0</v>
      </c>
      <c r="AU72" s="23">
        <f t="shared" si="10"/>
        <v>2</v>
      </c>
      <c r="AV72" s="23">
        <f t="shared" si="10"/>
        <v>1</v>
      </c>
      <c r="AW72" s="143">
        <f t="shared" si="10"/>
        <v>1</v>
      </c>
      <c r="AX72" s="185">
        <f t="shared" si="10"/>
        <v>0</v>
      </c>
      <c r="AY72" s="23">
        <f t="shared" si="10"/>
        <v>0</v>
      </c>
      <c r="AZ72" s="23">
        <f t="shared" si="10"/>
        <v>0</v>
      </c>
    </row>
    <row r="73" spans="1:52">
      <c r="A73" s="83" t="s">
        <v>162</v>
      </c>
      <c r="B73" s="84" t="s">
        <v>34</v>
      </c>
      <c r="C73" s="85" t="s">
        <v>121</v>
      </c>
      <c r="D73" s="51">
        <v>2</v>
      </c>
      <c r="E73" s="51">
        <v>20</v>
      </c>
      <c r="F73" s="135">
        <v>40</v>
      </c>
      <c r="G73" s="93"/>
      <c r="H73" s="28"/>
      <c r="I73" s="94"/>
      <c r="J73" s="98"/>
      <c r="K73" s="93"/>
      <c r="L73" s="94"/>
      <c r="M73" s="94"/>
      <c r="N73" s="94"/>
      <c r="O73" s="98"/>
      <c r="P73" s="93"/>
      <c r="Q73" s="94"/>
      <c r="R73" s="94"/>
      <c r="S73" s="98"/>
      <c r="T73" s="120"/>
      <c r="U73" s="94"/>
      <c r="V73" s="28"/>
      <c r="W73" s="98"/>
      <c r="X73" s="93"/>
      <c r="Y73" s="94"/>
      <c r="Z73" s="94"/>
      <c r="AA73" s="94"/>
      <c r="AB73" s="156">
        <v>1</v>
      </c>
      <c r="AC73" s="93"/>
      <c r="AD73" s="94"/>
      <c r="AE73" s="94"/>
      <c r="AF73" s="34"/>
      <c r="AG73" s="36"/>
      <c r="AH73" s="28"/>
      <c r="AI73" s="28"/>
      <c r="AJ73" s="98"/>
      <c r="AK73" s="93"/>
      <c r="AL73" s="94"/>
      <c r="AM73" s="94"/>
      <c r="AN73" s="28"/>
      <c r="AO73" s="98"/>
      <c r="AP73" s="93"/>
      <c r="AQ73" s="94"/>
      <c r="AR73" s="94"/>
      <c r="AS73" s="156">
        <v>2</v>
      </c>
      <c r="AT73" s="93"/>
      <c r="AU73" s="104"/>
      <c r="AV73" s="112"/>
      <c r="AW73" s="98"/>
      <c r="AX73" s="186"/>
      <c r="AY73" s="94"/>
      <c r="AZ73" s="98"/>
    </row>
    <row r="74" spans="1:52">
      <c r="A74" s="83" t="s">
        <v>163</v>
      </c>
      <c r="B74" s="86" t="s">
        <v>164</v>
      </c>
      <c r="C74" s="85" t="s">
        <v>16</v>
      </c>
      <c r="D74" s="51">
        <v>3</v>
      </c>
      <c r="E74" s="51">
        <v>30</v>
      </c>
      <c r="F74" s="135">
        <v>90</v>
      </c>
      <c r="G74" s="93"/>
      <c r="H74" s="28"/>
      <c r="I74" s="94"/>
      <c r="J74" s="98"/>
      <c r="K74" s="41">
        <v>1</v>
      </c>
      <c r="L74" s="94"/>
      <c r="M74" s="94"/>
      <c r="N74" s="94"/>
      <c r="O74" s="113"/>
      <c r="P74" s="93"/>
      <c r="Q74" s="94"/>
      <c r="R74" s="94"/>
      <c r="S74" s="107"/>
      <c r="T74" s="36"/>
      <c r="U74" s="94"/>
      <c r="V74" s="28"/>
      <c r="W74" s="98"/>
      <c r="X74" s="41">
        <v>2</v>
      </c>
      <c r="Y74" s="112"/>
      <c r="Z74" s="94"/>
      <c r="AA74" s="94"/>
      <c r="AB74" s="98"/>
      <c r="AC74" s="93"/>
      <c r="AD74" s="94"/>
      <c r="AE74" s="94"/>
      <c r="AF74" s="34"/>
      <c r="AG74" s="36"/>
      <c r="AH74" s="28"/>
      <c r="AI74" s="28"/>
      <c r="AJ74" s="98"/>
      <c r="AK74" s="111"/>
      <c r="AL74" s="94"/>
      <c r="AM74" s="94"/>
      <c r="AN74" s="28"/>
      <c r="AO74" s="98"/>
      <c r="AP74" s="93"/>
      <c r="AQ74" s="94"/>
      <c r="AR74" s="94"/>
      <c r="AS74" s="98"/>
      <c r="AT74" s="93"/>
      <c r="AU74" s="94"/>
      <c r="AV74" s="94"/>
      <c r="AW74" s="156">
        <v>3</v>
      </c>
      <c r="AX74" s="186"/>
      <c r="AY74" s="94"/>
      <c r="AZ74" s="98"/>
    </row>
    <row r="75" spans="1:52" ht="16.5" customHeight="1">
      <c r="A75" s="83" t="s">
        <v>62</v>
      </c>
      <c r="B75" s="86" t="s">
        <v>38</v>
      </c>
      <c r="C75" s="85" t="s">
        <v>16</v>
      </c>
      <c r="D75" s="51">
        <v>3</v>
      </c>
      <c r="E75" s="51">
        <v>40</v>
      </c>
      <c r="F75" s="135">
        <v>120</v>
      </c>
      <c r="G75" s="93"/>
      <c r="H75" s="28"/>
      <c r="I75" s="94"/>
      <c r="J75" s="113"/>
      <c r="K75" s="93"/>
      <c r="L75" s="94"/>
      <c r="M75" s="94"/>
      <c r="N75" s="94"/>
      <c r="O75" s="98"/>
      <c r="P75" s="93"/>
      <c r="Q75" s="94"/>
      <c r="R75" s="94"/>
      <c r="S75" s="98"/>
      <c r="T75" s="36"/>
      <c r="U75" s="94"/>
      <c r="V75" s="28"/>
      <c r="W75" s="156">
        <v>1</v>
      </c>
      <c r="X75" s="93"/>
      <c r="Y75" s="112"/>
      <c r="Z75" s="94"/>
      <c r="AA75" s="94"/>
      <c r="AB75" s="98"/>
      <c r="AC75" s="93"/>
      <c r="AD75" s="94"/>
      <c r="AE75" s="94"/>
      <c r="AF75" s="34"/>
      <c r="AG75" s="36"/>
      <c r="AH75" s="28"/>
      <c r="AI75" s="28"/>
      <c r="AJ75" s="98"/>
      <c r="AK75" s="93"/>
      <c r="AL75" s="94"/>
      <c r="AM75" s="94"/>
      <c r="AN75" s="28"/>
      <c r="AO75" s="98"/>
      <c r="AP75" s="93"/>
      <c r="AQ75" s="38">
        <v>2</v>
      </c>
      <c r="AR75" s="94"/>
      <c r="AS75" s="98"/>
      <c r="AT75" s="93"/>
      <c r="AU75" s="38">
        <v>3</v>
      </c>
      <c r="AV75" s="104"/>
      <c r="AW75" s="107"/>
      <c r="AX75" s="195"/>
      <c r="AY75" s="104"/>
      <c r="AZ75" s="113"/>
    </row>
    <row r="76" spans="1:52">
      <c r="A76" s="83" t="s">
        <v>165</v>
      </c>
      <c r="B76" s="86" t="s">
        <v>42</v>
      </c>
      <c r="C76" s="85" t="s">
        <v>16</v>
      </c>
      <c r="D76" s="51">
        <v>3</v>
      </c>
      <c r="E76" s="51">
        <v>30</v>
      </c>
      <c r="F76" s="135">
        <v>90</v>
      </c>
      <c r="G76" s="93"/>
      <c r="H76" s="28"/>
      <c r="I76" s="94"/>
      <c r="J76" s="98"/>
      <c r="K76" s="93"/>
      <c r="L76" s="94"/>
      <c r="M76" s="94"/>
      <c r="N76" s="94"/>
      <c r="O76" s="98"/>
      <c r="P76" s="93"/>
      <c r="Q76" s="94"/>
      <c r="R76" s="38">
        <v>1</v>
      </c>
      <c r="S76" s="98"/>
      <c r="T76" s="36"/>
      <c r="U76" s="94"/>
      <c r="V76" s="28"/>
      <c r="W76" s="98"/>
      <c r="X76" s="93"/>
      <c r="Y76" s="94"/>
      <c r="Z76" s="94"/>
      <c r="AA76" s="94"/>
      <c r="AB76" s="98"/>
      <c r="AC76" s="41">
        <v>2</v>
      </c>
      <c r="AD76" s="94"/>
      <c r="AE76" s="94"/>
      <c r="AF76" s="34"/>
      <c r="AG76" s="36"/>
      <c r="AH76" s="28"/>
      <c r="AI76" s="28"/>
      <c r="AJ76" s="98"/>
      <c r="AK76" s="93"/>
      <c r="AL76" s="94"/>
      <c r="AM76" s="94"/>
      <c r="AN76" s="28"/>
      <c r="AO76" s="98"/>
      <c r="AP76" s="41">
        <v>3</v>
      </c>
      <c r="AQ76" s="94"/>
      <c r="AR76" s="94"/>
      <c r="AS76" s="98"/>
      <c r="AT76" s="93"/>
      <c r="AU76" s="94"/>
      <c r="AV76" s="94"/>
      <c r="AW76" s="98"/>
      <c r="AX76" s="186"/>
      <c r="AY76" s="94"/>
      <c r="AZ76" s="98"/>
    </row>
    <row r="77" spans="1:52">
      <c r="A77" s="73" t="s">
        <v>61</v>
      </c>
      <c r="B77" s="76" t="s">
        <v>37</v>
      </c>
      <c r="C77" s="82" t="s">
        <v>161</v>
      </c>
      <c r="D77" s="51">
        <v>3</v>
      </c>
      <c r="E77" s="51">
        <v>40</v>
      </c>
      <c r="F77" s="135">
        <v>120</v>
      </c>
      <c r="G77" s="99"/>
      <c r="H77" s="27"/>
      <c r="I77" s="100"/>
      <c r="J77" s="101"/>
      <c r="K77" s="99"/>
      <c r="L77" s="100"/>
      <c r="M77" s="100"/>
      <c r="N77" s="38">
        <v>1</v>
      </c>
      <c r="O77" s="156">
        <v>1</v>
      </c>
      <c r="P77" s="99"/>
      <c r="Q77" s="100"/>
      <c r="R77" s="100"/>
      <c r="S77" s="101"/>
      <c r="T77" s="35"/>
      <c r="U77" s="100"/>
      <c r="V77" s="27"/>
      <c r="W77" s="98"/>
      <c r="X77" s="111"/>
      <c r="Y77" s="38">
        <v>2</v>
      </c>
      <c r="Z77" s="38">
        <v>2</v>
      </c>
      <c r="AA77" s="112"/>
      <c r="AB77" s="101"/>
      <c r="AC77" s="99"/>
      <c r="AD77" s="94"/>
      <c r="AE77" s="94"/>
      <c r="AF77" s="33"/>
      <c r="AG77" s="35"/>
      <c r="AH77" s="27"/>
      <c r="AI77" s="27"/>
      <c r="AJ77" s="101"/>
      <c r="AK77" s="99"/>
      <c r="AL77" s="100"/>
      <c r="AM77" s="100"/>
      <c r="AN77" s="27"/>
      <c r="AO77" s="101"/>
      <c r="AP77" s="99"/>
      <c r="AQ77" s="100"/>
      <c r="AR77" s="100"/>
      <c r="AS77" s="101"/>
      <c r="AT77" s="99"/>
      <c r="AU77" s="38">
        <v>3</v>
      </c>
      <c r="AV77" s="38">
        <v>3</v>
      </c>
      <c r="AW77" s="101"/>
      <c r="AX77" s="191"/>
      <c r="AY77" s="100"/>
      <c r="AZ77" s="101"/>
    </row>
    <row r="78" spans="1:52">
      <c r="A78" s="87" t="s">
        <v>166</v>
      </c>
      <c r="B78" s="88"/>
      <c r="C78" s="89"/>
      <c r="D78" s="89">
        <f>SUM(D79:D83)</f>
        <v>10</v>
      </c>
      <c r="E78" s="89"/>
      <c r="F78" s="138">
        <f>SUM(F79:F83)</f>
        <v>280</v>
      </c>
      <c r="G78" s="32">
        <f>COUNT(G79:G83)</f>
        <v>0</v>
      </c>
      <c r="H78" s="27">
        <f>COUNT(H79:H83)</f>
        <v>0</v>
      </c>
      <c r="I78" s="23">
        <f t="shared" ref="I78:AZ78" si="11">COUNT(I79:I83)</f>
        <v>1</v>
      </c>
      <c r="J78" s="143">
        <f t="shared" si="11"/>
        <v>0</v>
      </c>
      <c r="K78" s="32">
        <f t="shared" si="11"/>
        <v>0</v>
      </c>
      <c r="L78" s="23">
        <f t="shared" si="11"/>
        <v>1</v>
      </c>
      <c r="M78" s="23">
        <f t="shared" si="11"/>
        <v>2</v>
      </c>
      <c r="N78" s="23">
        <f t="shared" si="11"/>
        <v>1</v>
      </c>
      <c r="O78" s="143">
        <f t="shared" si="11"/>
        <v>2</v>
      </c>
      <c r="P78" s="32">
        <f t="shared" si="11"/>
        <v>1</v>
      </c>
      <c r="Q78" s="23">
        <f t="shared" si="11"/>
        <v>1</v>
      </c>
      <c r="R78" s="23">
        <f t="shared" si="11"/>
        <v>1</v>
      </c>
      <c r="S78" s="143">
        <f t="shared" si="11"/>
        <v>1</v>
      </c>
      <c r="T78" s="35">
        <f t="shared" si="11"/>
        <v>0</v>
      </c>
      <c r="U78" s="23">
        <f t="shared" si="11"/>
        <v>1</v>
      </c>
      <c r="V78" s="27">
        <f t="shared" si="11"/>
        <v>1</v>
      </c>
      <c r="W78" s="143">
        <f t="shared" si="11"/>
        <v>1</v>
      </c>
      <c r="X78" s="32">
        <f t="shared" si="11"/>
        <v>1</v>
      </c>
      <c r="Y78" s="23">
        <f t="shared" si="11"/>
        <v>1</v>
      </c>
      <c r="Z78" s="23">
        <f t="shared" si="11"/>
        <v>1</v>
      </c>
      <c r="AA78" s="23">
        <f t="shared" si="11"/>
        <v>1</v>
      </c>
      <c r="AB78" s="143">
        <f t="shared" si="11"/>
        <v>2</v>
      </c>
      <c r="AC78" s="32">
        <f t="shared" si="11"/>
        <v>1</v>
      </c>
      <c r="AD78" s="23">
        <f t="shared" si="11"/>
        <v>1</v>
      </c>
      <c r="AE78" s="23">
        <f t="shared" si="11"/>
        <v>2</v>
      </c>
      <c r="AF78" s="33">
        <f t="shared" si="11"/>
        <v>0</v>
      </c>
      <c r="AG78" s="35">
        <f t="shared" si="11"/>
        <v>0</v>
      </c>
      <c r="AH78" s="27">
        <f t="shared" si="11"/>
        <v>0</v>
      </c>
      <c r="AI78" s="27">
        <f t="shared" si="11"/>
        <v>0</v>
      </c>
      <c r="AJ78" s="143">
        <f t="shared" si="11"/>
        <v>1</v>
      </c>
      <c r="AK78" s="32">
        <f t="shared" si="11"/>
        <v>1</v>
      </c>
      <c r="AL78" s="23">
        <f t="shared" si="11"/>
        <v>1</v>
      </c>
      <c r="AM78" s="23">
        <f t="shared" si="11"/>
        <v>0</v>
      </c>
      <c r="AN78" s="27">
        <f t="shared" si="11"/>
        <v>0</v>
      </c>
      <c r="AO78" s="143">
        <f t="shared" si="11"/>
        <v>0</v>
      </c>
      <c r="AP78" s="32">
        <f t="shared" si="11"/>
        <v>1</v>
      </c>
      <c r="AQ78" s="23">
        <f t="shared" si="11"/>
        <v>1</v>
      </c>
      <c r="AR78" s="23">
        <f t="shared" si="11"/>
        <v>1</v>
      </c>
      <c r="AS78" s="143">
        <f t="shared" si="11"/>
        <v>1</v>
      </c>
      <c r="AT78" s="32">
        <f t="shared" si="11"/>
        <v>1</v>
      </c>
      <c r="AU78" s="23">
        <f t="shared" si="11"/>
        <v>1</v>
      </c>
      <c r="AV78" s="23">
        <f t="shared" si="11"/>
        <v>1</v>
      </c>
      <c r="AW78" s="143">
        <f t="shared" si="11"/>
        <v>0</v>
      </c>
      <c r="AX78" s="185">
        <f t="shared" si="11"/>
        <v>0</v>
      </c>
      <c r="AY78" s="23">
        <f t="shared" si="11"/>
        <v>0</v>
      </c>
      <c r="AZ78" s="143">
        <f t="shared" si="11"/>
        <v>0</v>
      </c>
    </row>
    <row r="79" spans="1:52" ht="24">
      <c r="A79" s="71" t="s">
        <v>167</v>
      </c>
      <c r="B79" s="67" t="s">
        <v>168</v>
      </c>
      <c r="C79" s="65" t="s">
        <v>104</v>
      </c>
      <c r="D79" s="65">
        <v>4</v>
      </c>
      <c r="E79" s="65">
        <v>30</v>
      </c>
      <c r="F79" s="131">
        <v>120</v>
      </c>
      <c r="G79" s="93"/>
      <c r="H79" s="28"/>
      <c r="I79" s="94"/>
      <c r="J79" s="98"/>
      <c r="K79" s="93"/>
      <c r="L79" s="94"/>
      <c r="M79" s="94"/>
      <c r="N79" s="94"/>
      <c r="O79" s="148">
        <v>1</v>
      </c>
      <c r="P79" s="93"/>
      <c r="Q79" s="112"/>
      <c r="R79" s="94"/>
      <c r="S79" s="98"/>
      <c r="T79" s="36"/>
      <c r="U79" s="94"/>
      <c r="V79" s="125">
        <v>3</v>
      </c>
      <c r="W79" s="98"/>
      <c r="X79" s="93"/>
      <c r="Y79" s="94"/>
      <c r="Z79" s="112"/>
      <c r="AA79" s="112"/>
      <c r="AB79" s="98"/>
      <c r="AC79" s="93"/>
      <c r="AD79" s="94"/>
      <c r="AE79" s="94"/>
      <c r="AF79" s="34"/>
      <c r="AG79" s="36"/>
      <c r="AH79" s="28"/>
      <c r="AI79" s="28"/>
      <c r="AJ79" s="98"/>
      <c r="AK79" s="93"/>
      <c r="AL79" s="94"/>
      <c r="AM79" s="94"/>
      <c r="AN79" s="28"/>
      <c r="AO79" s="98"/>
      <c r="AP79" s="93"/>
      <c r="AQ79" s="94"/>
      <c r="AR79" s="104"/>
      <c r="AS79" s="98"/>
      <c r="AT79" s="93"/>
      <c r="AU79" s="94"/>
      <c r="AV79" s="94"/>
      <c r="AW79" s="113"/>
      <c r="AX79" s="196"/>
      <c r="AY79" s="112"/>
      <c r="AZ79" s="98"/>
    </row>
    <row r="80" spans="1:52" ht="19.5" customHeight="1">
      <c r="A80" s="71" t="s">
        <v>169</v>
      </c>
      <c r="B80" s="64" t="s">
        <v>170</v>
      </c>
      <c r="C80" s="65" t="s">
        <v>121</v>
      </c>
      <c r="D80" s="65">
        <v>1</v>
      </c>
      <c r="E80" s="65">
        <v>30</v>
      </c>
      <c r="F80" s="131">
        <v>30</v>
      </c>
      <c r="G80" s="93"/>
      <c r="H80" s="28"/>
      <c r="I80" s="125">
        <v>1</v>
      </c>
      <c r="J80" s="98"/>
      <c r="K80" s="93"/>
      <c r="L80" s="94"/>
      <c r="M80" s="94"/>
      <c r="N80" s="94"/>
      <c r="O80" s="98"/>
      <c r="P80" s="93"/>
      <c r="Q80" s="94"/>
      <c r="R80" s="94"/>
      <c r="S80" s="98"/>
      <c r="T80" s="36"/>
      <c r="U80" s="94"/>
      <c r="V80" s="28"/>
      <c r="W80" s="107"/>
      <c r="X80" s="93"/>
      <c r="Y80" s="94"/>
      <c r="Z80" s="94"/>
      <c r="AA80" s="94"/>
      <c r="AB80" s="98"/>
      <c r="AC80" s="93"/>
      <c r="AD80" s="112"/>
      <c r="AE80" s="94"/>
      <c r="AF80" s="34"/>
      <c r="AG80" s="36"/>
      <c r="AH80" s="28"/>
      <c r="AI80" s="28"/>
      <c r="AJ80" s="98"/>
      <c r="AK80" s="93"/>
      <c r="AL80" s="94"/>
      <c r="AM80" s="94"/>
      <c r="AN80" s="28"/>
      <c r="AO80" s="98"/>
      <c r="AP80" s="93"/>
      <c r="AQ80" s="94"/>
      <c r="AR80" s="112"/>
      <c r="AS80" s="98"/>
      <c r="AT80" s="93"/>
      <c r="AU80" s="94"/>
      <c r="AV80" s="94"/>
      <c r="AW80" s="98"/>
      <c r="AX80" s="186"/>
      <c r="AY80" s="94"/>
      <c r="AZ80" s="98"/>
    </row>
    <row r="81" spans="1:52" ht="19.5" customHeight="1">
      <c r="A81" s="71" t="s">
        <v>171</v>
      </c>
      <c r="B81" s="64" t="s">
        <v>172</v>
      </c>
      <c r="C81" s="65" t="s">
        <v>104</v>
      </c>
      <c r="D81" s="65">
        <v>3</v>
      </c>
      <c r="E81" s="65">
        <v>30</v>
      </c>
      <c r="F81" s="131">
        <v>90</v>
      </c>
      <c r="G81" s="93"/>
      <c r="H81" s="28"/>
      <c r="I81" s="94"/>
      <c r="J81" s="98"/>
      <c r="K81" s="93"/>
      <c r="L81" s="94"/>
      <c r="M81" s="125">
        <v>1</v>
      </c>
      <c r="N81" s="94"/>
      <c r="O81" s="98"/>
      <c r="P81" s="93"/>
      <c r="Q81" s="94"/>
      <c r="R81" s="94"/>
      <c r="S81" s="98"/>
      <c r="T81" s="36"/>
      <c r="U81" s="94"/>
      <c r="V81" s="28"/>
      <c r="W81" s="98"/>
      <c r="X81" s="93"/>
      <c r="Y81" s="94"/>
      <c r="Z81" s="94"/>
      <c r="AA81" s="94"/>
      <c r="AB81" s="148">
        <v>2</v>
      </c>
      <c r="AC81" s="93"/>
      <c r="AD81" s="94"/>
      <c r="AE81" s="125">
        <v>3</v>
      </c>
      <c r="AF81" s="34"/>
      <c r="AG81" s="36"/>
      <c r="AH81" s="28"/>
      <c r="AI81" s="28"/>
      <c r="AJ81" s="98"/>
      <c r="AK81" s="93"/>
      <c r="AL81" s="94"/>
      <c r="AM81" s="94"/>
      <c r="AN81" s="28"/>
      <c r="AO81" s="98"/>
      <c r="AP81" s="111"/>
      <c r="AQ81" s="94"/>
      <c r="AR81" s="94"/>
      <c r="AS81" s="98"/>
      <c r="AT81" s="93"/>
      <c r="AU81" s="94"/>
      <c r="AV81" s="94"/>
      <c r="AW81" s="98"/>
      <c r="AX81" s="186"/>
      <c r="AY81" s="94"/>
      <c r="AZ81" s="98"/>
    </row>
    <row r="82" spans="1:52">
      <c r="A82" s="71" t="s">
        <v>216</v>
      </c>
      <c r="B82" s="64" t="s">
        <v>173</v>
      </c>
      <c r="C82" s="65" t="s">
        <v>174</v>
      </c>
      <c r="D82" s="65">
        <v>1</v>
      </c>
      <c r="E82" s="65">
        <v>20</v>
      </c>
      <c r="F82" s="131">
        <v>20</v>
      </c>
      <c r="G82" s="93"/>
      <c r="H82" s="28"/>
      <c r="I82" s="125"/>
      <c r="J82" s="148"/>
      <c r="K82" s="157"/>
      <c r="L82" s="125">
        <v>1</v>
      </c>
      <c r="M82" s="125">
        <v>1</v>
      </c>
      <c r="N82" s="125">
        <v>1</v>
      </c>
      <c r="O82" s="148">
        <v>1</v>
      </c>
      <c r="P82" s="157">
        <v>1</v>
      </c>
      <c r="Q82" s="125">
        <v>1</v>
      </c>
      <c r="R82" s="125">
        <v>1</v>
      </c>
      <c r="S82" s="148">
        <v>1</v>
      </c>
      <c r="T82" s="36"/>
      <c r="U82" s="125">
        <v>1</v>
      </c>
      <c r="V82" s="28"/>
      <c r="W82" s="148">
        <v>1</v>
      </c>
      <c r="X82" s="157">
        <v>1</v>
      </c>
      <c r="Y82" s="125">
        <v>1</v>
      </c>
      <c r="Z82" s="125">
        <v>1</v>
      </c>
      <c r="AA82" s="125">
        <v>1</v>
      </c>
      <c r="AB82" s="148">
        <v>1</v>
      </c>
      <c r="AC82" s="148">
        <v>1</v>
      </c>
      <c r="AD82" s="148">
        <v>1</v>
      </c>
      <c r="AE82" s="148">
        <v>1</v>
      </c>
      <c r="AF82" s="34"/>
      <c r="AG82" s="36"/>
      <c r="AH82" s="28"/>
      <c r="AI82" s="28"/>
      <c r="AJ82" s="98"/>
      <c r="AK82" s="93"/>
      <c r="AL82" s="104"/>
      <c r="AM82" s="104"/>
      <c r="AN82" s="118"/>
      <c r="AO82" s="98"/>
      <c r="AP82" s="93"/>
      <c r="AQ82" s="94"/>
      <c r="AR82" s="94"/>
      <c r="AS82" s="98"/>
      <c r="AT82" s="93"/>
      <c r="AU82" s="94"/>
      <c r="AV82" s="94"/>
      <c r="AW82" s="98"/>
      <c r="AX82" s="186"/>
      <c r="AY82" s="94"/>
      <c r="AZ82" s="98"/>
    </row>
    <row r="83" spans="1:52" ht="17.25" thickBot="1">
      <c r="A83" s="90" t="s">
        <v>221</v>
      </c>
      <c r="B83" s="91" t="s">
        <v>173</v>
      </c>
      <c r="C83" s="92" t="s">
        <v>175</v>
      </c>
      <c r="D83" s="92">
        <v>1</v>
      </c>
      <c r="E83" s="92">
        <v>20</v>
      </c>
      <c r="F83" s="139">
        <v>20</v>
      </c>
      <c r="G83" s="149"/>
      <c r="H83" s="150"/>
      <c r="I83" s="151"/>
      <c r="J83" s="152"/>
      <c r="K83" s="149"/>
      <c r="L83" s="151"/>
      <c r="M83" s="151"/>
      <c r="N83" s="151"/>
      <c r="O83" s="152"/>
      <c r="P83" s="149"/>
      <c r="Q83" s="151"/>
      <c r="R83" s="151"/>
      <c r="S83" s="160"/>
      <c r="T83" s="162"/>
      <c r="U83" s="151"/>
      <c r="V83" s="150"/>
      <c r="W83" s="160"/>
      <c r="X83" s="149"/>
      <c r="Y83" s="151"/>
      <c r="Z83" s="151"/>
      <c r="AA83" s="151"/>
      <c r="AB83" s="152"/>
      <c r="AC83" s="149"/>
      <c r="AD83" s="151"/>
      <c r="AE83" s="151"/>
      <c r="AF83" s="168"/>
      <c r="AG83" s="162"/>
      <c r="AH83" s="150"/>
      <c r="AI83" s="150"/>
      <c r="AJ83" s="169">
        <v>1</v>
      </c>
      <c r="AK83" s="170">
        <v>1</v>
      </c>
      <c r="AL83" s="171">
        <v>1</v>
      </c>
      <c r="AM83" s="151"/>
      <c r="AN83" s="150"/>
      <c r="AO83" s="152"/>
      <c r="AP83" s="170">
        <v>1</v>
      </c>
      <c r="AQ83" s="171">
        <v>1</v>
      </c>
      <c r="AR83" s="171">
        <v>1</v>
      </c>
      <c r="AS83" s="169">
        <v>1</v>
      </c>
      <c r="AT83" s="170">
        <v>1</v>
      </c>
      <c r="AU83" s="171">
        <v>1</v>
      </c>
      <c r="AV83" s="171">
        <v>1</v>
      </c>
      <c r="AW83" s="152"/>
      <c r="AX83" s="193"/>
      <c r="AY83" s="151"/>
      <c r="AZ83" s="152"/>
    </row>
  </sheetData>
  <autoFilter ref="A3:AZ82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9" showButton="0"/>
    <filterColumn colId="50" showButton="0"/>
  </autoFilter>
  <mergeCells count="18">
    <mergeCell ref="E3:E4"/>
    <mergeCell ref="AT3:AW3"/>
    <mergeCell ref="A1:AZ1"/>
    <mergeCell ref="A3:A4"/>
    <mergeCell ref="B3:B4"/>
    <mergeCell ref="C3:C4"/>
    <mergeCell ref="D3:D4"/>
    <mergeCell ref="F3:F4"/>
    <mergeCell ref="G3:J3"/>
    <mergeCell ref="K3:O3"/>
    <mergeCell ref="P3:S3"/>
    <mergeCell ref="T3:W3"/>
    <mergeCell ref="X3:AB3"/>
    <mergeCell ref="AC3:AF3"/>
    <mergeCell ref="AG3:AJ3"/>
    <mergeCell ref="AK3:AO3"/>
    <mergeCell ref="AP3:AS3"/>
    <mergeCell ref="AX3:AZ3"/>
  </mergeCells>
  <phoneticPr fontId="1" type="noConversion"/>
  <pageMargins left="0.23622047244094491" right="0.23622047244094491" top="0.15748031496062992" bottom="0.15748031496062992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기간별</vt:lpstr>
      <vt:lpstr>일정표</vt:lpstr>
      <vt:lpstr>일정표!Print_Area</vt:lpstr>
      <vt:lpstr>기간별!Print_Titles</vt:lpstr>
      <vt:lpstr>일정표!Print_Titles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기획-2023</dc:creator>
  <cp:lastModifiedBy>USER</cp:lastModifiedBy>
  <cp:lastPrinted>2020-12-22T04:44:00Z</cp:lastPrinted>
  <dcterms:created xsi:type="dcterms:W3CDTF">2014-12-10T02:33:19Z</dcterms:created>
  <dcterms:modified xsi:type="dcterms:W3CDTF">2021-02-01T09:12:31Z</dcterms:modified>
</cp:coreProperties>
</file>